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D:\39-22 US program studiów na kierunku Filologia I stopień\"/>
    </mc:Choice>
  </mc:AlternateContent>
  <xr:revisionPtr revIDLastSave="0" documentId="8_{D14587D2-BDA8-47F8-9FDA-7C2C10BCF2C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N_naucz ST" sheetId="7" r:id="rId1"/>
    <sheet name="JN _tr ST" sheetId="6" r:id="rId2"/>
  </sheets>
  <definedNames>
    <definedName name="_xlnm.Print_Area" localSheetId="1">'JN _tr ST'!$A$1:$AF$63</definedName>
    <definedName name="_xlnm.Print_Area" localSheetId="0">'JN_naucz ST'!$A$1:$AF$68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60" i="7" l="1"/>
  <c r="X62" i="6"/>
  <c r="P62" i="6"/>
  <c r="L62" i="6"/>
  <c r="H62" i="6"/>
  <c r="D62" i="6"/>
  <c r="AF62" i="6"/>
  <c r="AF52" i="6"/>
  <c r="AE52" i="6"/>
  <c r="AD52" i="6"/>
  <c r="AC52" i="6"/>
  <c r="AF48" i="6"/>
  <c r="AD48" i="6"/>
  <c r="AE48" i="6"/>
  <c r="AC48" i="6"/>
  <c r="AF42" i="6"/>
  <c r="AE42" i="6"/>
  <c r="AD42" i="6"/>
  <c r="AC42" i="6"/>
  <c r="AF35" i="6"/>
  <c r="AE35" i="6"/>
  <c r="AF26" i="6"/>
  <c r="AE26" i="6"/>
  <c r="AD26" i="6"/>
  <c r="AC26" i="6"/>
  <c r="AE53" i="7"/>
  <c r="AE26" i="7"/>
  <c r="AC26" i="7"/>
  <c r="AC31" i="6"/>
  <c r="AD31" i="6"/>
  <c r="AE31" i="6"/>
  <c r="AF31" i="6"/>
  <c r="AC32" i="6"/>
  <c r="AD32" i="6"/>
  <c r="AE32" i="6"/>
  <c r="AF32" i="6"/>
  <c r="AC33" i="6"/>
  <c r="AD33" i="6"/>
  <c r="AE33" i="6"/>
  <c r="AF33" i="6"/>
  <c r="AB33" i="6" l="1"/>
  <c r="AB32" i="6"/>
  <c r="AB31" i="6"/>
  <c r="AC31" i="7"/>
  <c r="AD31" i="7"/>
  <c r="AE31" i="7"/>
  <c r="AF31" i="7"/>
  <c r="AC32" i="7"/>
  <c r="AD32" i="7"/>
  <c r="AE32" i="7"/>
  <c r="AF32" i="7"/>
  <c r="AC33" i="7"/>
  <c r="AD33" i="7"/>
  <c r="AE33" i="7"/>
  <c r="AF33" i="7"/>
  <c r="AB32" i="7" l="1"/>
  <c r="AB33" i="7"/>
  <c r="AB31" i="7"/>
  <c r="AA61" i="6" l="1"/>
  <c r="Z61" i="6"/>
  <c r="Y61" i="6"/>
  <c r="X61" i="6"/>
  <c r="W61" i="6"/>
  <c r="AA63" i="6" s="1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AF60" i="6"/>
  <c r="AF59" i="6" s="1"/>
  <c r="AB59" i="6"/>
  <c r="AF58" i="6"/>
  <c r="AE58" i="6"/>
  <c r="AD58" i="6"/>
  <c r="AC58" i="6"/>
  <c r="AF57" i="6"/>
  <c r="AE57" i="6"/>
  <c r="AD57" i="6"/>
  <c r="AC57" i="6"/>
  <c r="AF56" i="6"/>
  <c r="AE56" i="6"/>
  <c r="AD56" i="6"/>
  <c r="AC56" i="6"/>
  <c r="AF55" i="6"/>
  <c r="AE55" i="6"/>
  <c r="AD55" i="6"/>
  <c r="AC55" i="6"/>
  <c r="AF54" i="6"/>
  <c r="AE54" i="6"/>
  <c r="AD54" i="6"/>
  <c r="AC54" i="6"/>
  <c r="AF53" i="6"/>
  <c r="AE53" i="6"/>
  <c r="AD53" i="6"/>
  <c r="AC53" i="6"/>
  <c r="AF51" i="6"/>
  <c r="AE51" i="6"/>
  <c r="AD51" i="6"/>
  <c r="AC51" i="6"/>
  <c r="AF50" i="6"/>
  <c r="AE50" i="6"/>
  <c r="AD50" i="6"/>
  <c r="AC50" i="6"/>
  <c r="AF49" i="6"/>
  <c r="AE49" i="6"/>
  <c r="AD49" i="6"/>
  <c r="AC49" i="6"/>
  <c r="AF47" i="6"/>
  <c r="AE47" i="6"/>
  <c r="AD47" i="6"/>
  <c r="AC47" i="6"/>
  <c r="AF46" i="6"/>
  <c r="AE46" i="6"/>
  <c r="AD46" i="6"/>
  <c r="AC46" i="6"/>
  <c r="AF45" i="6"/>
  <c r="AE45" i="6"/>
  <c r="AD45" i="6"/>
  <c r="AC45" i="6"/>
  <c r="AF44" i="6"/>
  <c r="AE44" i="6"/>
  <c r="AD44" i="6"/>
  <c r="AC44" i="6"/>
  <c r="AF43" i="6"/>
  <c r="AE43" i="6"/>
  <c r="AD43" i="6"/>
  <c r="AC43" i="6"/>
  <c r="AF41" i="6"/>
  <c r="AE41" i="6"/>
  <c r="AD41" i="6"/>
  <c r="AC41" i="6"/>
  <c r="AF40" i="6"/>
  <c r="AE40" i="6"/>
  <c r="AD40" i="6"/>
  <c r="AC40" i="6"/>
  <c r="AF39" i="6"/>
  <c r="AE39" i="6"/>
  <c r="AD39" i="6"/>
  <c r="AC39" i="6"/>
  <c r="AF38" i="6"/>
  <c r="AE38" i="6"/>
  <c r="AD38" i="6"/>
  <c r="AC38" i="6"/>
  <c r="AF37" i="6"/>
  <c r="AE37" i="6"/>
  <c r="AD37" i="6"/>
  <c r="AD35" i="6" s="1"/>
  <c r="AC37" i="6"/>
  <c r="AC35" i="6" s="1"/>
  <c r="AF36" i="6"/>
  <c r="AE36" i="6"/>
  <c r="AD36" i="6"/>
  <c r="AC36" i="6"/>
  <c r="AF34" i="6"/>
  <c r="AE34" i="6"/>
  <c r="AD34" i="6"/>
  <c r="AC34" i="6"/>
  <c r="AF30" i="6"/>
  <c r="AE30" i="6"/>
  <c r="AD30" i="6"/>
  <c r="AC30" i="6"/>
  <c r="AF29" i="6"/>
  <c r="AE29" i="6"/>
  <c r="AD29" i="6"/>
  <c r="AC29" i="6"/>
  <c r="AF28" i="6"/>
  <c r="AE28" i="6"/>
  <c r="AD28" i="6"/>
  <c r="AC28" i="6"/>
  <c r="AF27" i="6"/>
  <c r="AE27" i="6"/>
  <c r="AD27" i="6"/>
  <c r="AC27" i="6"/>
  <c r="AF25" i="6"/>
  <c r="AE25" i="6"/>
  <c r="AD25" i="6"/>
  <c r="AC25" i="6"/>
  <c r="AF24" i="6"/>
  <c r="AE24" i="6"/>
  <c r="AD24" i="6"/>
  <c r="AC24" i="6"/>
  <c r="AF23" i="6"/>
  <c r="AE23" i="6"/>
  <c r="AD23" i="6"/>
  <c r="AC23" i="6"/>
  <c r="AF22" i="6"/>
  <c r="AE22" i="6"/>
  <c r="AD22" i="6"/>
  <c r="AC22" i="6"/>
  <c r="AF21" i="6"/>
  <c r="AE21" i="6"/>
  <c r="AD21" i="6"/>
  <c r="AC21" i="6"/>
  <c r="AF20" i="6"/>
  <c r="AE20" i="6"/>
  <c r="AD20" i="6"/>
  <c r="AC20" i="6"/>
  <c r="AF19" i="6"/>
  <c r="AE19" i="6"/>
  <c r="AD19" i="6"/>
  <c r="AC19" i="6"/>
  <c r="AF18" i="6"/>
  <c r="AE18" i="6"/>
  <c r="AD18" i="6"/>
  <c r="AC18" i="6"/>
  <c r="AF17" i="6"/>
  <c r="AF16" i="6" s="1"/>
  <c r="AF61" i="6" s="1"/>
  <c r="AE17" i="6"/>
  <c r="AE16" i="6" s="1"/>
  <c r="AD17" i="6"/>
  <c r="AC17" i="6"/>
  <c r="AC17" i="7"/>
  <c r="AD17" i="7"/>
  <c r="AE17" i="7"/>
  <c r="AF17" i="7"/>
  <c r="AC18" i="7"/>
  <c r="AD18" i="7"/>
  <c r="AE18" i="7"/>
  <c r="AF18" i="7"/>
  <c r="AC19" i="7"/>
  <c r="AD19" i="7"/>
  <c r="AE19" i="7"/>
  <c r="AF19" i="7"/>
  <c r="AC20" i="7"/>
  <c r="AD20" i="7"/>
  <c r="AE20" i="7"/>
  <c r="AF20" i="7"/>
  <c r="AC21" i="7"/>
  <c r="AD21" i="7"/>
  <c r="AE21" i="7"/>
  <c r="AF21" i="7"/>
  <c r="AC22" i="7"/>
  <c r="AD22" i="7"/>
  <c r="AE22" i="7"/>
  <c r="AF22" i="7"/>
  <c r="AC23" i="7"/>
  <c r="AD23" i="7"/>
  <c r="AE23" i="7"/>
  <c r="AF23" i="7"/>
  <c r="AC24" i="7"/>
  <c r="AD24" i="7"/>
  <c r="AE24" i="7"/>
  <c r="AF24" i="7"/>
  <c r="AC25" i="7"/>
  <c r="AD25" i="7"/>
  <c r="AE25" i="7"/>
  <c r="AF25" i="7"/>
  <c r="AC27" i="7"/>
  <c r="AD27" i="7"/>
  <c r="AE27" i="7"/>
  <c r="AF27" i="7"/>
  <c r="AC28" i="7"/>
  <c r="AD28" i="7"/>
  <c r="AE28" i="7"/>
  <c r="AF28" i="7"/>
  <c r="AC29" i="7"/>
  <c r="AD29" i="7"/>
  <c r="AE29" i="7"/>
  <c r="AF29" i="7"/>
  <c r="AC30" i="7"/>
  <c r="AD30" i="7"/>
  <c r="AE30" i="7"/>
  <c r="AF30" i="7"/>
  <c r="AC34" i="7"/>
  <c r="AD34" i="7"/>
  <c r="AE34" i="7"/>
  <c r="AF34" i="7"/>
  <c r="AC36" i="7"/>
  <c r="AD36" i="7"/>
  <c r="AE36" i="7"/>
  <c r="AF36" i="7"/>
  <c r="AC37" i="7"/>
  <c r="AD37" i="7"/>
  <c r="AE37" i="7"/>
  <c r="AF37" i="7"/>
  <c r="AC38" i="7"/>
  <c r="AD38" i="7"/>
  <c r="AE38" i="7"/>
  <c r="AF38" i="7"/>
  <c r="AC39" i="7"/>
  <c r="AD39" i="7"/>
  <c r="AE39" i="7"/>
  <c r="AF39" i="7"/>
  <c r="AC40" i="7"/>
  <c r="AD40" i="7"/>
  <c r="AE40" i="7"/>
  <c r="AF40" i="7"/>
  <c r="AC41" i="7"/>
  <c r="AD41" i="7"/>
  <c r="AE41" i="7"/>
  <c r="AF41" i="7"/>
  <c r="AC43" i="7"/>
  <c r="AD43" i="7"/>
  <c r="AE43" i="7"/>
  <c r="AF43" i="7"/>
  <c r="AC44" i="7"/>
  <c r="AD44" i="7"/>
  <c r="AE44" i="7"/>
  <c r="AF44" i="7"/>
  <c r="AC45" i="7"/>
  <c r="AD45" i="7"/>
  <c r="AE45" i="7"/>
  <c r="AF45" i="7"/>
  <c r="AC46" i="7"/>
  <c r="AD46" i="7"/>
  <c r="AE46" i="7"/>
  <c r="AF46" i="7"/>
  <c r="AC47" i="7"/>
  <c r="AD47" i="7"/>
  <c r="AE47" i="7"/>
  <c r="AF47" i="7"/>
  <c r="AC49" i="7"/>
  <c r="AD49" i="7"/>
  <c r="AE49" i="7"/>
  <c r="AF49" i="7"/>
  <c r="AC50" i="7"/>
  <c r="AD50" i="7"/>
  <c r="AE50" i="7"/>
  <c r="AF50" i="7"/>
  <c r="AC51" i="7"/>
  <c r="AD51" i="7"/>
  <c r="AE51" i="7"/>
  <c r="AF51" i="7"/>
  <c r="AC54" i="7"/>
  <c r="AD54" i="7"/>
  <c r="AE54" i="7"/>
  <c r="AF54" i="7"/>
  <c r="AC55" i="7"/>
  <c r="AD55" i="7"/>
  <c r="AE55" i="7"/>
  <c r="AF55" i="7"/>
  <c r="AC56" i="7"/>
  <c r="AD56" i="7"/>
  <c r="AE56" i="7"/>
  <c r="AF56" i="7"/>
  <c r="AC57" i="7"/>
  <c r="AD57" i="7"/>
  <c r="AE57" i="7"/>
  <c r="AF57" i="7"/>
  <c r="AC58" i="7"/>
  <c r="AD58" i="7"/>
  <c r="AE58" i="7"/>
  <c r="AF58" i="7"/>
  <c r="AC59" i="7"/>
  <c r="AD59" i="7"/>
  <c r="AE59" i="7"/>
  <c r="AF59" i="7"/>
  <c r="AC61" i="7"/>
  <c r="AD61" i="7"/>
  <c r="AE61" i="7"/>
  <c r="AF61" i="7"/>
  <c r="AC62" i="7"/>
  <c r="AD62" i="7"/>
  <c r="AE62" i="7"/>
  <c r="AF62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E66" i="7"/>
  <c r="F66" i="7"/>
  <c r="D66" i="7"/>
  <c r="AF65" i="7"/>
  <c r="AF64" i="7" s="1"/>
  <c r="AB64" i="7"/>
  <c r="AF63" i="7"/>
  <c r="AE63" i="7"/>
  <c r="AD63" i="7"/>
  <c r="AC63" i="7"/>
  <c r="T62" i="6" l="1"/>
  <c r="AF67" i="7"/>
  <c r="S63" i="6"/>
  <c r="K63" i="6"/>
  <c r="AB26" i="6"/>
  <c r="T63" i="6"/>
  <c r="AD60" i="7"/>
  <c r="AD48" i="7"/>
  <c r="AB56" i="6"/>
  <c r="AB44" i="6"/>
  <c r="AB19" i="6"/>
  <c r="AB23" i="6"/>
  <c r="AB27" i="6"/>
  <c r="AB53" i="6"/>
  <c r="AB54" i="6"/>
  <c r="AB55" i="6"/>
  <c r="AB34" i="6"/>
  <c r="AB38" i="6"/>
  <c r="AB39" i="6"/>
  <c r="AB40" i="6"/>
  <c r="AB41" i="6"/>
  <c r="AB38" i="7"/>
  <c r="AB62" i="7"/>
  <c r="AB59" i="7"/>
  <c r="AB58" i="7"/>
  <c r="AB54" i="7"/>
  <c r="AB51" i="7"/>
  <c r="AB50" i="7"/>
  <c r="AE48" i="7"/>
  <c r="AB46" i="7"/>
  <c r="AB34" i="7"/>
  <c r="AB61" i="7"/>
  <c r="AE60" i="7"/>
  <c r="AE52" i="7" s="1"/>
  <c r="AD53" i="7"/>
  <c r="AD52" i="7" s="1"/>
  <c r="AB56" i="7"/>
  <c r="AB57" i="7"/>
  <c r="AB55" i="7"/>
  <c r="AF53" i="7"/>
  <c r="AC48" i="7"/>
  <c r="AF48" i="7"/>
  <c r="AE42" i="7"/>
  <c r="AB47" i="7"/>
  <c r="AD42" i="7"/>
  <c r="AF42" i="7"/>
  <c r="AB45" i="7"/>
  <c r="AB44" i="7"/>
  <c r="AC42" i="7"/>
  <c r="AB41" i="7"/>
  <c r="AB40" i="7"/>
  <c r="AB39" i="7"/>
  <c r="AD35" i="7"/>
  <c r="AB37" i="7"/>
  <c r="AC35" i="7"/>
  <c r="AE35" i="7"/>
  <c r="AF35" i="7"/>
  <c r="AB30" i="7"/>
  <c r="AB29" i="7"/>
  <c r="AB28" i="7"/>
  <c r="AD26" i="7"/>
  <c r="AF26" i="7"/>
  <c r="AB27" i="7"/>
  <c r="AB25" i="7"/>
  <c r="AB24" i="7"/>
  <c r="AB23" i="7"/>
  <c r="AB22" i="7"/>
  <c r="AB21" i="7"/>
  <c r="AB20" i="7"/>
  <c r="AB19" i="7"/>
  <c r="AB18" i="7"/>
  <c r="AB17" i="7"/>
  <c r="AC16" i="7"/>
  <c r="AE16" i="7"/>
  <c r="AD16" i="7"/>
  <c r="AF16" i="7"/>
  <c r="AF66" i="7" s="1"/>
  <c r="AB17" i="6"/>
  <c r="AB18" i="6"/>
  <c r="AB28" i="6"/>
  <c r="AB29" i="6"/>
  <c r="AB30" i="6"/>
  <c r="AB43" i="6"/>
  <c r="AB57" i="6"/>
  <c r="AB58" i="6"/>
  <c r="AD16" i="6"/>
  <c r="AB20" i="6"/>
  <c r="AB21" i="6"/>
  <c r="AB22" i="6"/>
  <c r="AB45" i="6"/>
  <c r="AB46" i="6"/>
  <c r="AB47" i="6"/>
  <c r="AB24" i="6"/>
  <c r="AB25" i="6"/>
  <c r="AB36" i="6"/>
  <c r="AB37" i="6"/>
  <c r="AB49" i="6"/>
  <c r="AB50" i="6"/>
  <c r="AB51" i="6"/>
  <c r="AB48" i="6"/>
  <c r="AC16" i="6"/>
  <c r="AB35" i="6"/>
  <c r="AC53" i="7"/>
  <c r="AC60" i="7"/>
  <c r="AB60" i="7" s="1"/>
  <c r="AB36" i="7"/>
  <c r="AB49" i="7"/>
  <c r="AB43" i="7"/>
  <c r="AB63" i="7"/>
  <c r="H67" i="7"/>
  <c r="L67" i="7"/>
  <c r="P67" i="7"/>
  <c r="T67" i="7"/>
  <c r="X67" i="7"/>
  <c r="AD61" i="6" l="1"/>
  <c r="D63" i="6"/>
  <c r="L63" i="6"/>
  <c r="AE61" i="6"/>
  <c r="AB35" i="7"/>
  <c r="AB42" i="6"/>
  <c r="AB16" i="6"/>
  <c r="AB48" i="7"/>
  <c r="AF52" i="7"/>
  <c r="AB42" i="7"/>
  <c r="AB26" i="7"/>
  <c r="AE66" i="7"/>
  <c r="AB16" i="7"/>
  <c r="AC61" i="6"/>
  <c r="AB52" i="6"/>
  <c r="AC52" i="7"/>
  <c r="AB52" i="7" s="1"/>
  <c r="AB53" i="7"/>
  <c r="AD66" i="7"/>
  <c r="K68" i="7"/>
  <c r="AA68" i="7"/>
  <c r="S68" i="7"/>
  <c r="D67" i="7"/>
  <c r="AB62" i="6" l="1"/>
  <c r="AC66" i="7"/>
  <c r="AB61" i="6"/>
  <c r="AB66" i="7"/>
  <c r="L68" i="7"/>
  <c r="T68" i="7"/>
  <c r="D68" i="7"/>
  <c r="AB67" i="7" l="1"/>
</calcChain>
</file>

<file path=xl/sharedStrings.xml><?xml version="1.0" encoding="utf-8"?>
<sst xmlns="http://schemas.openxmlformats.org/spreadsheetml/2006/main" count="266" uniqueCount="99">
  <si>
    <t>LP.</t>
  </si>
  <si>
    <t>Nazwa przedmiotu</t>
  </si>
  <si>
    <t>ROK I</t>
  </si>
  <si>
    <t>ROK II</t>
  </si>
  <si>
    <t>ROK III</t>
  </si>
  <si>
    <t>Ogółem</t>
  </si>
  <si>
    <t>w tym:</t>
  </si>
  <si>
    <t>ECTS</t>
  </si>
  <si>
    <t>I sem.</t>
  </si>
  <si>
    <t>II sem.</t>
  </si>
  <si>
    <t>III sem.</t>
  </si>
  <si>
    <t>IV sem.</t>
  </si>
  <si>
    <t>V sem.</t>
  </si>
  <si>
    <t>VI sem.</t>
  </si>
  <si>
    <t>w.</t>
  </si>
  <si>
    <t>ćw.</t>
  </si>
  <si>
    <t>lab.</t>
  </si>
  <si>
    <t>Historia filozofii</t>
  </si>
  <si>
    <t>Technologie informacyjne</t>
  </si>
  <si>
    <t>Lektorat języka obcego</t>
  </si>
  <si>
    <t>Kultura języka polskiego</t>
  </si>
  <si>
    <t>Ochrona własności intelektualnej</t>
  </si>
  <si>
    <t>Wychowanie fizyczne</t>
  </si>
  <si>
    <t>Wstęp do językoznawstwa</t>
  </si>
  <si>
    <t>Gramatyka opisowa</t>
  </si>
  <si>
    <t>Teoretyczne podstawy uczenia się języków obcych</t>
  </si>
  <si>
    <t>Gramatyka kontrastywna</t>
  </si>
  <si>
    <t>Seminarium dyplomowe</t>
  </si>
  <si>
    <t>Pedagogika ogólna</t>
  </si>
  <si>
    <t>Psychologia rozwojowa i wychowawcza</t>
  </si>
  <si>
    <t>Pedagogika przedszkolna i wczesnoszkolna</t>
  </si>
  <si>
    <t>Emisja głosu z ergonomią</t>
  </si>
  <si>
    <t>Dydaktyka ogólna</t>
  </si>
  <si>
    <t>Praktyka</t>
  </si>
  <si>
    <t>RAZEM</t>
  </si>
  <si>
    <t>Podstawy translatoryki</t>
  </si>
  <si>
    <t>Tłumaczenia ustne</t>
  </si>
  <si>
    <t>Tłumaczenia pisemne</t>
  </si>
  <si>
    <t>Projekt translatorski</t>
  </si>
  <si>
    <t xml:space="preserve">PLAN  STUDIÓW  STACJONARNYCH  I stopnia                 </t>
  </si>
  <si>
    <t>PROFIL: PRAKTYCZNY</t>
  </si>
  <si>
    <t>I Moduł  INTERDYSCYPLINARNY</t>
  </si>
  <si>
    <t>Zo</t>
  </si>
  <si>
    <t xml:space="preserve">Bezpieczeństwo i higiena pracy </t>
  </si>
  <si>
    <t>Z</t>
  </si>
  <si>
    <t>E3</t>
  </si>
  <si>
    <t>II Moduł PRAKTYCZNA NAUKA JĘZYKA NIEMIECKIEGO</t>
  </si>
  <si>
    <t>PNJN - konwersacje</t>
  </si>
  <si>
    <t>E2, 4, 6</t>
  </si>
  <si>
    <t>PNJN - pisanie</t>
  </si>
  <si>
    <t>PNJN - gramatyka praktyczna</t>
  </si>
  <si>
    <t>PNJN - fonetyka praktyczna</t>
  </si>
  <si>
    <r>
      <t>III Moduł WIEDZA O JĘZYKU I KOMUNIKACJI</t>
    </r>
    <r>
      <rPr>
        <b/>
        <i/>
        <sz val="7"/>
        <rFont val="Arial"/>
        <family val="2"/>
        <charset val="238"/>
      </rPr>
      <t xml:space="preserve"> </t>
    </r>
  </si>
  <si>
    <t>Wstęp do językoznawstwa germańskiego</t>
  </si>
  <si>
    <t>E2</t>
  </si>
  <si>
    <t xml:space="preserve">IV Moduł WIEDZA O LITERATURZE I KULTURZE </t>
  </si>
  <si>
    <t xml:space="preserve">Historia krajów niemieckiego obszaru językowego </t>
  </si>
  <si>
    <t>Wiedza o krajach niemieckiego obszaru językowego</t>
  </si>
  <si>
    <t>E5</t>
  </si>
  <si>
    <t>Literatura pogranicza</t>
  </si>
  <si>
    <r>
      <t>V Moduł SEMINARIUM DYPLOMOWE</t>
    </r>
    <r>
      <rPr>
        <b/>
        <i/>
        <sz val="7"/>
        <rFont val="Arial"/>
        <family val="2"/>
        <charset val="238"/>
      </rPr>
      <t xml:space="preserve"> </t>
    </r>
  </si>
  <si>
    <t>VI Moduł  KSZTAŁCENIE W ZAKRESIE nauczycielskim</t>
  </si>
  <si>
    <t>PRZYGOTOWANIE W ZAKRESIE PSYCHOLOGICZNO-PEDAGOGICZNYM</t>
  </si>
  <si>
    <t>Wprowadzenie do psychologii</t>
  </si>
  <si>
    <t>PRZYGOTOWANIE W ZAKRESIE DYDAKTYCZNYM</t>
  </si>
  <si>
    <t>Dydaktyka języka niemieckiego</t>
  </si>
  <si>
    <t>E6</t>
  </si>
  <si>
    <t xml:space="preserve">VII  Moduł PRAKTYKA </t>
  </si>
  <si>
    <t>VI Moduł  KSZTAŁCENIE W ZAKRESIE TRANSLATORSKIM</t>
  </si>
  <si>
    <t>Tłumaczenie tekstów fachowych</t>
  </si>
  <si>
    <t>Metajęzyk biznesu</t>
  </si>
  <si>
    <t xml:space="preserve">Forma zaliczenia </t>
  </si>
  <si>
    <t>Forma zaliczenia</t>
  </si>
  <si>
    <r>
      <t>Wykład monograficzny</t>
    </r>
    <r>
      <rPr>
        <b/>
        <sz val="7.5"/>
        <rFont val="Arial"/>
        <family val="2"/>
        <charset val="238"/>
      </rPr>
      <t xml:space="preserve"> </t>
    </r>
  </si>
  <si>
    <r>
      <t>Wstęp do literaturoznawstwa</t>
    </r>
    <r>
      <rPr>
        <b/>
        <sz val="7.5"/>
        <rFont val="Arial"/>
        <family val="2"/>
        <charset val="238"/>
      </rPr>
      <t xml:space="preserve"> </t>
    </r>
  </si>
  <si>
    <r>
      <t>Historia literatury niemieckiego obszaru językowego</t>
    </r>
    <r>
      <rPr>
        <b/>
        <sz val="7.5"/>
        <rFont val="Arial"/>
        <family val="2"/>
        <charset val="238"/>
      </rPr>
      <t xml:space="preserve"> </t>
    </r>
  </si>
  <si>
    <r>
      <t>Wiedza o akwizycji i nauce języków (psycholingwistyka)</t>
    </r>
    <r>
      <rPr>
        <b/>
        <sz val="7.5"/>
        <rFont val="Arial"/>
        <family val="2"/>
        <charset val="238"/>
      </rPr>
      <t xml:space="preserve"> </t>
    </r>
  </si>
  <si>
    <t>Bezpieczeństwo i higiena pracy</t>
  </si>
  <si>
    <t>wykład ogólnowydziałowy 1</t>
  </si>
  <si>
    <t>wykład ogólnowydziałowy 2</t>
  </si>
  <si>
    <t>E2,4,6</t>
  </si>
  <si>
    <t>PNJN sprawności zintegrowane 1</t>
  </si>
  <si>
    <t>PNJN sprawności zintegrowane 2</t>
  </si>
  <si>
    <t>PNJN sprawności zintegrowane 3</t>
  </si>
  <si>
    <t>Wiedza o krajach niemieckiego obszaru jezykowego</t>
  </si>
  <si>
    <t>elementy pedagogiki specjalnej</t>
  </si>
  <si>
    <t>Projekt edukacyjny</t>
  </si>
  <si>
    <t>KIERUNEK: FILOLOGIA</t>
  </si>
  <si>
    <t xml:space="preserve">PROFIL: PRAKTYCZNY </t>
  </si>
  <si>
    <t>w zakresie: JĘZYKA NIEMIECKIEGO od podstaw</t>
  </si>
  <si>
    <t>specjalizacja: NAUCZYCIELSKA</t>
  </si>
  <si>
    <t>specjalizacja: TRANSLATORSKA</t>
  </si>
  <si>
    <t>PNJN - czytanie i mówienie</t>
  </si>
  <si>
    <r>
      <t xml:space="preserve">do </t>
    </r>
    <r>
      <rPr>
        <i/>
        <sz val="10"/>
        <rFont val="Calibri"/>
        <family val="2"/>
        <charset val="238"/>
      </rPr>
      <t>Programu studiów na kierunku filologia - studia pierwszego stopnia o profilu praktycznym,</t>
    </r>
    <r>
      <rPr>
        <sz val="10"/>
        <rFont val="Calibri"/>
        <family val="2"/>
        <charset val="238"/>
      </rPr>
      <t xml:space="preserve"> </t>
    </r>
  </si>
  <si>
    <t>stanowiącego załącznik do Uchwały nr 39/000/2022 Senatu AJP</t>
  </si>
  <si>
    <t>z dnia 20 września 2022 r.</t>
  </si>
  <si>
    <t>obowiązuje I rok od r.a. 2022/2023</t>
  </si>
  <si>
    <t>Załącznik nr 1d</t>
  </si>
  <si>
    <t>Egzamin dyplomowy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</si>
</sst>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10"/>
      <name val="Arial CE"/>
      <charset val="238"/>
    </font>
    <font>
      <b/>
      <sz val="10"/>
      <name val="Cambria"/>
      <family val="1"/>
      <charset val="238"/>
    </font>
    <font>
      <sz val="9"/>
      <name val="Arial CE"/>
      <charset val="238"/>
    </font>
    <font>
      <sz val="9"/>
      <color indexed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6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9"/>
      <color indexed="10"/>
      <name val="Arial"/>
      <family val="2"/>
      <charset val="238"/>
    </font>
    <font>
      <i/>
      <sz val="8"/>
      <color indexed="1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7"/>
      <color indexed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2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7.5"/>
      <name val="Arial"/>
      <family val="2"/>
      <charset val="238"/>
    </font>
    <font>
      <b/>
      <sz val="7.5"/>
      <name val="Arial"/>
      <family val="2"/>
      <charset val="238"/>
    </font>
    <font>
      <u/>
      <sz val="8"/>
      <name val="Arial CE"/>
      <charset val="238"/>
    </font>
    <font>
      <sz val="7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CCFFFF"/>
        <bgColor indexed="26"/>
      </patternFill>
    </fill>
    <fill>
      <patternFill patternType="solid">
        <fgColor rgb="FFCCFFCC"/>
        <bgColor indexed="26"/>
      </patternFill>
    </fill>
    <fill>
      <patternFill patternType="solid">
        <fgColor indexed="45"/>
        <bgColor indexed="29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201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1" applyFont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4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6" fillId="0" borderId="0" xfId="0" applyFont="1" applyBorder="1" applyAlignment="1">
      <alignment horizontal="left" vertical="top"/>
    </xf>
    <xf numFmtId="0" fontId="20" fillId="0" borderId="0" xfId="0" applyFont="1" applyAlignment="1">
      <alignment horizontal="right" vertical="top"/>
    </xf>
    <xf numFmtId="0" fontId="26" fillId="2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8" fillId="2" borderId="1" xfId="0" applyFont="1" applyFill="1" applyBorder="1"/>
    <xf numFmtId="0" fontId="13" fillId="4" borderId="1" xfId="0" applyFont="1" applyFill="1" applyBorder="1"/>
    <xf numFmtId="0" fontId="26" fillId="2" borderId="1" xfId="0" applyFont="1" applyFill="1" applyBorder="1" applyAlignment="1">
      <alignment horizontal="center"/>
    </xf>
    <xf numFmtId="0" fontId="13" fillId="10" borderId="1" xfId="0" applyFont="1" applyFill="1" applyBorder="1"/>
    <xf numFmtId="0" fontId="13" fillId="11" borderId="1" xfId="0" applyFont="1" applyFill="1" applyBorder="1"/>
    <xf numFmtId="0" fontId="13" fillId="12" borderId="1" xfId="0" applyFont="1" applyFill="1" applyBorder="1"/>
    <xf numFmtId="0" fontId="28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2" xfId="0" applyFont="1" applyFill="1" applyBorder="1"/>
    <xf numFmtId="0" fontId="15" fillId="6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/>
    </xf>
    <xf numFmtId="0" fontId="34" fillId="14" borderId="18" xfId="0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34" fillId="9" borderId="5" xfId="0" applyFont="1" applyFill="1" applyBorder="1" applyAlignment="1">
      <alignment horizontal="center" vertical="center"/>
    </xf>
    <xf numFmtId="0" fontId="27" fillId="9" borderId="5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 wrapText="1"/>
    </xf>
    <xf numFmtId="0" fontId="31" fillId="9" borderId="38" xfId="0" applyFont="1" applyFill="1" applyBorder="1" applyAlignment="1">
      <alignment horizontal="center" vertical="center"/>
    </xf>
    <xf numFmtId="0" fontId="37" fillId="0" borderId="5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26" fillId="2" borderId="1" xfId="0" applyFont="1" applyFill="1" applyBorder="1"/>
    <xf numFmtId="0" fontId="32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36" fillId="9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39" fillId="0" borderId="0" xfId="0" applyFont="1" applyAlignment="1">
      <alignment vertical="center"/>
    </xf>
    <xf numFmtId="0" fontId="26" fillId="9" borderId="5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32" fillId="16" borderId="34" xfId="0" applyFont="1" applyFill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29" fillId="6" borderId="36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32" fillId="16" borderId="38" xfId="0" applyFont="1" applyFill="1" applyBorder="1" applyAlignment="1">
      <alignment horizontal="center" vertical="center"/>
    </xf>
    <xf numFmtId="0" fontId="32" fillId="16" borderId="2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textRotation="90" wrapText="1"/>
    </xf>
    <xf numFmtId="0" fontId="31" fillId="2" borderId="6" xfId="0" applyFont="1" applyFill="1" applyBorder="1" applyAlignment="1">
      <alignment horizontal="center" vertical="center" textRotation="90" wrapText="1"/>
    </xf>
    <xf numFmtId="0" fontId="31" fillId="2" borderId="8" xfId="0" applyFont="1" applyFill="1" applyBorder="1" applyAlignment="1">
      <alignment horizontal="center" vertical="center" textRotation="90" wrapText="1"/>
    </xf>
    <xf numFmtId="0" fontId="31" fillId="2" borderId="11" xfId="0" applyFont="1" applyFill="1" applyBorder="1" applyAlignment="1">
      <alignment horizontal="center" vertical="center" textRotation="90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textRotation="90" wrapText="1"/>
    </xf>
    <xf numFmtId="0" fontId="13" fillId="6" borderId="15" xfId="0" applyFont="1" applyFill="1" applyBorder="1" applyAlignment="1">
      <alignment horizontal="center" vertical="center" textRotation="90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textRotation="90"/>
    </xf>
    <xf numFmtId="0" fontId="18" fillId="0" borderId="35" xfId="0" applyFont="1" applyBorder="1" applyAlignment="1">
      <alignment horizontal="center" vertical="center" textRotation="90"/>
    </xf>
    <xf numFmtId="0" fontId="26" fillId="8" borderId="18" xfId="0" applyFont="1" applyFill="1" applyBorder="1" applyAlignment="1">
      <alignment horizontal="center" vertical="center"/>
    </xf>
    <xf numFmtId="0" fontId="26" fillId="8" borderId="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26" fillId="8" borderId="32" xfId="0" applyFont="1" applyFill="1" applyBorder="1" applyAlignment="1">
      <alignment horizontal="center" vertical="center"/>
    </xf>
    <xf numFmtId="0" fontId="29" fillId="6" borderId="36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textRotation="90" wrapText="1"/>
    </xf>
    <xf numFmtId="0" fontId="30" fillId="0" borderId="1" xfId="0" applyFont="1" applyFill="1" applyBorder="1" applyAlignment="1">
      <alignment horizontal="center" vertical="center" wrapText="1"/>
    </xf>
    <xf numFmtId="0" fontId="29" fillId="6" borderId="2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36" fillId="13" borderId="19" xfId="0" applyFont="1" applyFill="1" applyBorder="1" applyAlignment="1">
      <alignment horizontal="center" vertical="center"/>
    </xf>
    <xf numFmtId="0" fontId="36" fillId="13" borderId="12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horizontal="left" vertical="center" wrapText="1"/>
    </xf>
    <xf numFmtId="0" fontId="26" fillId="9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CCFFCC"/>
      <color rgb="FFCCFFFF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71"/>
  <sheetViews>
    <sheetView tabSelected="1" zoomScaleNormal="100" zoomScalePageLayoutView="125" workbookViewId="0">
      <selection activeCell="B19" sqref="B19"/>
    </sheetView>
  </sheetViews>
  <sheetFormatPr defaultColWidth="8.85546875" defaultRowHeight="12.75" x14ac:dyDescent="0.2"/>
  <cols>
    <col min="1" max="1" width="3" style="2" customWidth="1"/>
    <col min="2" max="2" width="25.42578125" style="2" customWidth="1"/>
    <col min="3" max="3" width="6.42578125" style="3" customWidth="1"/>
    <col min="4" max="6" width="3.28515625" style="4" customWidth="1"/>
    <col min="7" max="7" width="3.28515625" style="5" customWidth="1"/>
    <col min="8" max="10" width="3.28515625" style="4" customWidth="1"/>
    <col min="11" max="11" width="3.28515625" style="5" customWidth="1"/>
    <col min="12" max="14" width="3.28515625" style="4" customWidth="1"/>
    <col min="15" max="15" width="3.28515625" style="5" customWidth="1"/>
    <col min="16" max="18" width="3.28515625" style="4" customWidth="1"/>
    <col min="19" max="19" width="3.28515625" style="5" customWidth="1"/>
    <col min="20" max="22" width="3.28515625" style="4" customWidth="1"/>
    <col min="23" max="23" width="3.28515625" style="5" customWidth="1"/>
    <col min="24" max="26" width="3.28515625" style="4" customWidth="1"/>
    <col min="27" max="27" width="3.28515625" style="5" customWidth="1"/>
    <col min="28" max="28" width="5.140625" style="7" customWidth="1"/>
    <col min="29" max="29" width="3.7109375" style="7" customWidth="1"/>
    <col min="30" max="30" width="4.140625" style="7" customWidth="1"/>
    <col min="31" max="31" width="3.7109375" style="7" customWidth="1"/>
    <col min="32" max="32" width="3.7109375" style="6" customWidth="1"/>
    <col min="33" max="38" width="2.28515625" customWidth="1"/>
    <col min="39" max="43" width="2.42578125" customWidth="1"/>
    <col min="44" max="44" width="5.28515625" customWidth="1"/>
    <col min="45" max="45" width="3.7109375" customWidth="1"/>
    <col min="46" max="46" width="4.140625" customWidth="1"/>
    <col min="47" max="47" width="3.7109375" customWidth="1"/>
    <col min="48" max="48" width="4.42578125" customWidth="1"/>
  </cols>
  <sheetData>
    <row r="1" spans="1:38" x14ac:dyDescent="0.2">
      <c r="A1" s="144" t="s">
        <v>97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8"/>
      <c r="AH1" s="8"/>
      <c r="AI1" s="8"/>
      <c r="AJ1" s="8"/>
      <c r="AK1" s="8"/>
      <c r="AL1" s="8"/>
    </row>
    <row r="2" spans="1:38" x14ac:dyDescent="0.2">
      <c r="A2" s="144" t="s">
        <v>93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8"/>
      <c r="AH2" s="8"/>
      <c r="AI2" s="8"/>
      <c r="AJ2" s="8"/>
      <c r="AK2" s="8"/>
      <c r="AL2" s="8"/>
    </row>
    <row r="3" spans="1:38" x14ac:dyDescent="0.2">
      <c r="A3" s="144" t="s">
        <v>94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8"/>
      <c r="AH3" s="8"/>
      <c r="AI3" s="8"/>
      <c r="AJ3" s="8"/>
      <c r="AK3" s="8"/>
      <c r="AL3" s="8"/>
    </row>
    <row r="4" spans="1:38" x14ac:dyDescent="0.2">
      <c r="A4" s="144" t="s">
        <v>95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8"/>
      <c r="AH4" s="8"/>
      <c r="AI4" s="8"/>
      <c r="AJ4" s="8"/>
      <c r="AK4" s="8"/>
      <c r="AL4" s="8"/>
    </row>
    <row r="5" spans="1:38" ht="12.75" customHeight="1" x14ac:dyDescent="0.2">
      <c r="A5" s="145" t="s">
        <v>96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9"/>
      <c r="AH5" s="9"/>
      <c r="AI5" s="9"/>
      <c r="AJ5" s="9"/>
      <c r="AK5" s="9"/>
      <c r="AL5" s="9"/>
    </row>
    <row r="6" spans="1:38" ht="12.75" customHeight="1" x14ac:dyDescent="0.2">
      <c r="A6" s="146" t="s">
        <v>39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0"/>
      <c r="AH6" s="10"/>
      <c r="AI6" s="10"/>
      <c r="AJ6" s="10"/>
      <c r="AK6" s="10"/>
      <c r="AL6" s="10"/>
    </row>
    <row r="7" spans="1:38" x14ac:dyDescent="0.2">
      <c r="A7" s="147" t="s">
        <v>88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1"/>
      <c r="AH7" s="11"/>
      <c r="AI7" s="11"/>
      <c r="AJ7" s="11"/>
      <c r="AK7" s="11"/>
      <c r="AL7" s="11"/>
    </row>
    <row r="8" spans="1:38" x14ac:dyDescent="0.2">
      <c r="A8" s="110" t="s">
        <v>87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2"/>
      <c r="AH8" s="12"/>
      <c r="AI8" s="12"/>
      <c r="AJ8" s="12"/>
      <c r="AK8" s="12"/>
      <c r="AL8" s="12"/>
    </row>
    <row r="9" spans="1:38" ht="15" customHeight="1" x14ac:dyDescent="0.2">
      <c r="A9" s="110" t="s">
        <v>89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2"/>
      <c r="AH9" s="12"/>
      <c r="AI9" s="12"/>
      <c r="AJ9" s="12"/>
      <c r="AK9" s="12"/>
      <c r="AL9" s="12"/>
    </row>
    <row r="10" spans="1:38" ht="8.2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spans="1:38" x14ac:dyDescent="0.2">
      <c r="A11" s="148" t="s">
        <v>90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3"/>
      <c r="AG11" s="13"/>
      <c r="AH11" s="13"/>
      <c r="AI11" s="13"/>
      <c r="AJ11" s="13"/>
      <c r="AK11" s="13"/>
      <c r="AL11" s="13"/>
    </row>
    <row r="12" spans="1:38" s="1" customFormat="1" ht="13.5" thickBot="1" x14ac:dyDescent="0.2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</row>
    <row r="13" spans="1:38" s="14" customFormat="1" ht="12.75" customHeight="1" x14ac:dyDescent="0.2">
      <c r="A13" s="155" t="s">
        <v>0</v>
      </c>
      <c r="B13" s="124" t="s">
        <v>1</v>
      </c>
      <c r="C13" s="157" t="s">
        <v>71</v>
      </c>
      <c r="D13" s="119" t="s">
        <v>2</v>
      </c>
      <c r="E13" s="119"/>
      <c r="F13" s="119"/>
      <c r="G13" s="119"/>
      <c r="H13" s="119"/>
      <c r="I13" s="119"/>
      <c r="J13" s="119"/>
      <c r="K13" s="119"/>
      <c r="L13" s="119" t="s">
        <v>3</v>
      </c>
      <c r="M13" s="119"/>
      <c r="N13" s="119"/>
      <c r="O13" s="119"/>
      <c r="P13" s="119"/>
      <c r="Q13" s="119"/>
      <c r="R13" s="119"/>
      <c r="S13" s="119"/>
      <c r="T13" s="119" t="s">
        <v>4</v>
      </c>
      <c r="U13" s="119"/>
      <c r="V13" s="119"/>
      <c r="W13" s="119"/>
      <c r="X13" s="119"/>
      <c r="Y13" s="119"/>
      <c r="Z13" s="119"/>
      <c r="AA13" s="120"/>
      <c r="AB13" s="121" t="s">
        <v>5</v>
      </c>
      <c r="AC13" s="123" t="s">
        <v>6</v>
      </c>
      <c r="AD13" s="124"/>
      <c r="AE13" s="124"/>
      <c r="AF13" s="127" t="s">
        <v>7</v>
      </c>
    </row>
    <row r="14" spans="1:38" s="14" customFormat="1" x14ac:dyDescent="0.2">
      <c r="A14" s="156"/>
      <c r="B14" s="126"/>
      <c r="C14" s="158"/>
      <c r="D14" s="112" t="s">
        <v>8</v>
      </c>
      <c r="E14" s="113"/>
      <c r="F14" s="114"/>
      <c r="G14" s="115" t="s">
        <v>7</v>
      </c>
      <c r="H14" s="112" t="s">
        <v>9</v>
      </c>
      <c r="I14" s="113"/>
      <c r="J14" s="114"/>
      <c r="K14" s="115" t="s">
        <v>7</v>
      </c>
      <c r="L14" s="112" t="s">
        <v>10</v>
      </c>
      <c r="M14" s="113"/>
      <c r="N14" s="114"/>
      <c r="O14" s="115" t="s">
        <v>7</v>
      </c>
      <c r="P14" s="112" t="s">
        <v>11</v>
      </c>
      <c r="Q14" s="113"/>
      <c r="R14" s="114"/>
      <c r="S14" s="115" t="s">
        <v>7</v>
      </c>
      <c r="T14" s="112" t="s">
        <v>12</v>
      </c>
      <c r="U14" s="113"/>
      <c r="V14" s="114"/>
      <c r="W14" s="115" t="s">
        <v>7</v>
      </c>
      <c r="X14" s="112" t="s">
        <v>13</v>
      </c>
      <c r="Y14" s="113"/>
      <c r="Z14" s="114"/>
      <c r="AA14" s="117" t="s">
        <v>7</v>
      </c>
      <c r="AB14" s="122"/>
      <c r="AC14" s="125"/>
      <c r="AD14" s="126"/>
      <c r="AE14" s="126"/>
      <c r="AF14" s="128"/>
    </row>
    <row r="15" spans="1:38" s="14" customFormat="1" ht="18.95" customHeight="1" x14ac:dyDescent="0.2">
      <c r="A15" s="156"/>
      <c r="B15" s="126"/>
      <c r="C15" s="158"/>
      <c r="D15" s="29" t="s">
        <v>14</v>
      </c>
      <c r="E15" s="29" t="s">
        <v>15</v>
      </c>
      <c r="F15" s="29" t="s">
        <v>16</v>
      </c>
      <c r="G15" s="116"/>
      <c r="H15" s="29" t="s">
        <v>14</v>
      </c>
      <c r="I15" s="29" t="s">
        <v>15</v>
      </c>
      <c r="J15" s="29" t="s">
        <v>16</v>
      </c>
      <c r="K15" s="116"/>
      <c r="L15" s="30" t="s">
        <v>14</v>
      </c>
      <c r="M15" s="30" t="s">
        <v>15</v>
      </c>
      <c r="N15" s="30" t="s">
        <v>16</v>
      </c>
      <c r="O15" s="116"/>
      <c r="P15" s="30" t="s">
        <v>14</v>
      </c>
      <c r="Q15" s="30" t="s">
        <v>15</v>
      </c>
      <c r="R15" s="30" t="s">
        <v>16</v>
      </c>
      <c r="S15" s="116"/>
      <c r="T15" s="31" t="s">
        <v>14</v>
      </c>
      <c r="U15" s="31" t="s">
        <v>15</v>
      </c>
      <c r="V15" s="31" t="s">
        <v>16</v>
      </c>
      <c r="W15" s="116"/>
      <c r="X15" s="31" t="s">
        <v>14</v>
      </c>
      <c r="Y15" s="31" t="s">
        <v>15</v>
      </c>
      <c r="Z15" s="31" t="s">
        <v>16</v>
      </c>
      <c r="AA15" s="118"/>
      <c r="AB15" s="122"/>
      <c r="AC15" s="96" t="s">
        <v>14</v>
      </c>
      <c r="AD15" s="97" t="s">
        <v>15</v>
      </c>
      <c r="AE15" s="97" t="s">
        <v>16</v>
      </c>
      <c r="AF15" s="128"/>
    </row>
    <row r="16" spans="1:38" s="14" customFormat="1" ht="20.100000000000001" customHeight="1" x14ac:dyDescent="0.2">
      <c r="A16" s="142" t="s">
        <v>41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75">
        <f t="shared" ref="AB16:AB51" si="0">SUM(AC16:AE16)</f>
        <v>299</v>
      </c>
      <c r="AC16" s="55">
        <f>SUM(AC17:AC25)</f>
        <v>89</v>
      </c>
      <c r="AD16" s="44">
        <f>SUM(AD17:AD25)</f>
        <v>180</v>
      </c>
      <c r="AE16" s="44">
        <f>SUM(AE17:AE25)</f>
        <v>30</v>
      </c>
      <c r="AF16" s="78">
        <f>SUM(AF17:AF25)</f>
        <v>17</v>
      </c>
    </row>
    <row r="17" spans="1:32" s="14" customFormat="1" ht="20.100000000000001" customHeight="1" x14ac:dyDescent="0.2">
      <c r="A17" s="83">
        <v>1</v>
      </c>
      <c r="B17" s="81" t="s">
        <v>17</v>
      </c>
      <c r="C17" s="42" t="s">
        <v>42</v>
      </c>
      <c r="D17" s="32"/>
      <c r="E17" s="32"/>
      <c r="F17" s="32"/>
      <c r="G17" s="28"/>
      <c r="H17" s="32">
        <v>30</v>
      </c>
      <c r="I17" s="32"/>
      <c r="J17" s="32"/>
      <c r="K17" s="28">
        <v>2</v>
      </c>
      <c r="L17" s="33"/>
      <c r="M17" s="33"/>
      <c r="N17" s="33"/>
      <c r="O17" s="28"/>
      <c r="P17" s="33"/>
      <c r="Q17" s="33"/>
      <c r="R17" s="33"/>
      <c r="S17" s="28"/>
      <c r="T17" s="34"/>
      <c r="U17" s="34"/>
      <c r="V17" s="34"/>
      <c r="W17" s="28"/>
      <c r="X17" s="34"/>
      <c r="Y17" s="34"/>
      <c r="Z17" s="34"/>
      <c r="AA17" s="28"/>
      <c r="AB17" s="75">
        <f t="shared" si="0"/>
        <v>30</v>
      </c>
      <c r="AC17" s="74">
        <f t="shared" ref="AC17:AF25" si="1">D17+H17+L17+P17+T17+X17</f>
        <v>30</v>
      </c>
      <c r="AD17" s="45">
        <f t="shared" si="1"/>
        <v>0</v>
      </c>
      <c r="AE17" s="45">
        <f t="shared" si="1"/>
        <v>0</v>
      </c>
      <c r="AF17" s="77">
        <f t="shared" si="1"/>
        <v>2</v>
      </c>
    </row>
    <row r="18" spans="1:32" s="14" customFormat="1" ht="20.100000000000001" customHeight="1" x14ac:dyDescent="0.2">
      <c r="A18" s="83">
        <v>2</v>
      </c>
      <c r="B18" s="81" t="s">
        <v>18</v>
      </c>
      <c r="C18" s="42" t="s">
        <v>42</v>
      </c>
      <c r="D18" s="32"/>
      <c r="E18" s="32"/>
      <c r="F18" s="32">
        <v>30</v>
      </c>
      <c r="G18" s="28">
        <v>2</v>
      </c>
      <c r="H18" s="32"/>
      <c r="I18" s="32"/>
      <c r="J18" s="32"/>
      <c r="K18" s="28"/>
      <c r="L18" s="33"/>
      <c r="M18" s="33"/>
      <c r="N18" s="33"/>
      <c r="O18" s="28"/>
      <c r="P18" s="33"/>
      <c r="Q18" s="33"/>
      <c r="R18" s="33"/>
      <c r="S18" s="28"/>
      <c r="T18" s="34"/>
      <c r="U18" s="34"/>
      <c r="V18" s="34"/>
      <c r="W18" s="28"/>
      <c r="X18" s="34"/>
      <c r="Y18" s="34"/>
      <c r="Z18" s="34"/>
      <c r="AA18" s="28"/>
      <c r="AB18" s="75">
        <f t="shared" si="0"/>
        <v>30</v>
      </c>
      <c r="AC18" s="74">
        <f t="shared" si="1"/>
        <v>0</v>
      </c>
      <c r="AD18" s="45">
        <f t="shared" si="1"/>
        <v>0</v>
      </c>
      <c r="AE18" s="45">
        <f t="shared" si="1"/>
        <v>30</v>
      </c>
      <c r="AF18" s="77">
        <f t="shared" si="1"/>
        <v>2</v>
      </c>
    </row>
    <row r="19" spans="1:32" s="14" customFormat="1" ht="20.100000000000001" customHeight="1" x14ac:dyDescent="0.2">
      <c r="A19" s="83">
        <v>3</v>
      </c>
      <c r="B19" s="81" t="s">
        <v>77</v>
      </c>
      <c r="C19" s="42" t="s">
        <v>44</v>
      </c>
      <c r="D19" s="32">
        <v>4</v>
      </c>
      <c r="E19" s="32"/>
      <c r="F19" s="32"/>
      <c r="G19" s="28">
        <v>0</v>
      </c>
      <c r="H19" s="32"/>
      <c r="I19" s="32"/>
      <c r="J19" s="32"/>
      <c r="K19" s="28"/>
      <c r="L19" s="33"/>
      <c r="M19" s="33"/>
      <c r="N19" s="33"/>
      <c r="O19" s="28"/>
      <c r="P19" s="33"/>
      <c r="Q19" s="33"/>
      <c r="R19" s="33"/>
      <c r="S19" s="28"/>
      <c r="T19" s="34"/>
      <c r="U19" s="34"/>
      <c r="V19" s="34"/>
      <c r="W19" s="28"/>
      <c r="X19" s="34"/>
      <c r="Y19" s="34"/>
      <c r="Z19" s="34"/>
      <c r="AA19" s="28"/>
      <c r="AB19" s="75">
        <f t="shared" si="0"/>
        <v>4</v>
      </c>
      <c r="AC19" s="74">
        <f t="shared" si="1"/>
        <v>4</v>
      </c>
      <c r="AD19" s="45">
        <f t="shared" si="1"/>
        <v>0</v>
      </c>
      <c r="AE19" s="45">
        <f t="shared" si="1"/>
        <v>0</v>
      </c>
      <c r="AF19" s="77">
        <f t="shared" si="1"/>
        <v>0</v>
      </c>
    </row>
    <row r="20" spans="1:32" s="14" customFormat="1" ht="20.100000000000001" customHeight="1" x14ac:dyDescent="0.2">
      <c r="A20" s="83">
        <v>4</v>
      </c>
      <c r="B20" s="85" t="s">
        <v>19</v>
      </c>
      <c r="C20" s="42" t="s">
        <v>45</v>
      </c>
      <c r="D20" s="32"/>
      <c r="E20" s="32">
        <v>30</v>
      </c>
      <c r="F20" s="32"/>
      <c r="G20" s="28">
        <v>2</v>
      </c>
      <c r="H20" s="32"/>
      <c r="I20" s="32">
        <v>30</v>
      </c>
      <c r="J20" s="32"/>
      <c r="K20" s="28">
        <v>2</v>
      </c>
      <c r="L20" s="33"/>
      <c r="M20" s="33">
        <v>30</v>
      </c>
      <c r="N20" s="33"/>
      <c r="O20" s="28">
        <v>2</v>
      </c>
      <c r="P20" s="33"/>
      <c r="Q20" s="33"/>
      <c r="R20" s="33"/>
      <c r="S20" s="28"/>
      <c r="T20" s="34"/>
      <c r="U20" s="34"/>
      <c r="V20" s="34"/>
      <c r="W20" s="28"/>
      <c r="X20" s="34"/>
      <c r="Y20" s="34"/>
      <c r="Z20" s="34"/>
      <c r="AA20" s="28"/>
      <c r="AB20" s="75">
        <f t="shared" si="0"/>
        <v>90</v>
      </c>
      <c r="AC20" s="74">
        <f t="shared" si="1"/>
        <v>0</v>
      </c>
      <c r="AD20" s="45">
        <f t="shared" si="1"/>
        <v>90</v>
      </c>
      <c r="AE20" s="45">
        <f t="shared" si="1"/>
        <v>0</v>
      </c>
      <c r="AF20" s="77">
        <f t="shared" si="1"/>
        <v>6</v>
      </c>
    </row>
    <row r="21" spans="1:32" s="14" customFormat="1" ht="20.100000000000001" customHeight="1" x14ac:dyDescent="0.2">
      <c r="A21" s="83">
        <v>5</v>
      </c>
      <c r="B21" s="81" t="s">
        <v>20</v>
      </c>
      <c r="C21" s="42" t="s">
        <v>42</v>
      </c>
      <c r="D21" s="32">
        <v>20</v>
      </c>
      <c r="E21" s="32">
        <v>30</v>
      </c>
      <c r="F21" s="32"/>
      <c r="G21" s="28">
        <v>4</v>
      </c>
      <c r="H21" s="32"/>
      <c r="I21" s="32"/>
      <c r="J21" s="32"/>
      <c r="K21" s="28"/>
      <c r="L21" s="33"/>
      <c r="M21" s="33"/>
      <c r="N21" s="33"/>
      <c r="O21" s="28"/>
      <c r="P21" s="33"/>
      <c r="Q21" s="33"/>
      <c r="R21" s="33"/>
      <c r="S21" s="28"/>
      <c r="T21" s="34"/>
      <c r="U21" s="34"/>
      <c r="V21" s="34"/>
      <c r="W21" s="28"/>
      <c r="X21" s="34"/>
      <c r="Y21" s="34"/>
      <c r="Z21" s="34"/>
      <c r="AA21" s="28"/>
      <c r="AB21" s="75">
        <f t="shared" si="0"/>
        <v>50</v>
      </c>
      <c r="AC21" s="74">
        <f t="shared" si="1"/>
        <v>20</v>
      </c>
      <c r="AD21" s="45">
        <f t="shared" si="1"/>
        <v>30</v>
      </c>
      <c r="AE21" s="45">
        <f t="shared" si="1"/>
        <v>0</v>
      </c>
      <c r="AF21" s="77">
        <f t="shared" si="1"/>
        <v>4</v>
      </c>
    </row>
    <row r="22" spans="1:32" s="14" customFormat="1" ht="20.100000000000001" customHeight="1" x14ac:dyDescent="0.2">
      <c r="A22" s="83">
        <v>6</v>
      </c>
      <c r="B22" s="81" t="s">
        <v>21</v>
      </c>
      <c r="C22" s="42" t="s">
        <v>42</v>
      </c>
      <c r="D22" s="32">
        <v>5</v>
      </c>
      <c r="E22" s="32"/>
      <c r="F22" s="32"/>
      <c r="G22" s="28">
        <v>1</v>
      </c>
      <c r="H22" s="32"/>
      <c r="I22" s="32"/>
      <c r="J22" s="32"/>
      <c r="K22" s="28"/>
      <c r="L22" s="33"/>
      <c r="M22" s="33"/>
      <c r="N22" s="33"/>
      <c r="O22" s="28"/>
      <c r="P22" s="33"/>
      <c r="Q22" s="33"/>
      <c r="R22" s="33"/>
      <c r="S22" s="28"/>
      <c r="T22" s="34"/>
      <c r="U22" s="34"/>
      <c r="V22" s="34"/>
      <c r="W22" s="28"/>
      <c r="X22" s="34"/>
      <c r="Y22" s="34"/>
      <c r="Z22" s="34"/>
      <c r="AA22" s="28"/>
      <c r="AB22" s="75">
        <f t="shared" si="0"/>
        <v>5</v>
      </c>
      <c r="AC22" s="74">
        <f>D22+H22+L22+P22+T22+X22</f>
        <v>5</v>
      </c>
      <c r="AD22" s="45">
        <f>E22+I22+M22+Q22+U22+Y22</f>
        <v>0</v>
      </c>
      <c r="AE22" s="45">
        <f t="shared" si="1"/>
        <v>0</v>
      </c>
      <c r="AF22" s="77">
        <f t="shared" si="1"/>
        <v>1</v>
      </c>
    </row>
    <row r="23" spans="1:32" s="14" customFormat="1" ht="20.100000000000001" customHeight="1" x14ac:dyDescent="0.2">
      <c r="A23" s="83">
        <v>7</v>
      </c>
      <c r="B23" s="85" t="s">
        <v>22</v>
      </c>
      <c r="C23" s="92" t="s">
        <v>44</v>
      </c>
      <c r="D23" s="32"/>
      <c r="E23" s="32">
        <v>30</v>
      </c>
      <c r="F23" s="32"/>
      <c r="G23" s="28">
        <v>0</v>
      </c>
      <c r="H23" s="32"/>
      <c r="I23" s="32">
        <v>30</v>
      </c>
      <c r="J23" s="49"/>
      <c r="K23" s="28">
        <v>0</v>
      </c>
      <c r="L23" s="33"/>
      <c r="M23" s="33"/>
      <c r="N23" s="50"/>
      <c r="O23" s="48"/>
      <c r="P23" s="33"/>
      <c r="Q23" s="33"/>
      <c r="R23" s="50"/>
      <c r="S23" s="48"/>
      <c r="T23" s="34"/>
      <c r="U23" s="34"/>
      <c r="V23" s="51"/>
      <c r="W23" s="86"/>
      <c r="X23" s="34"/>
      <c r="Y23" s="34"/>
      <c r="Z23" s="51"/>
      <c r="AA23" s="48"/>
      <c r="AB23" s="75">
        <f t="shared" si="0"/>
        <v>60</v>
      </c>
      <c r="AC23" s="74">
        <f t="shared" si="1"/>
        <v>0</v>
      </c>
      <c r="AD23" s="45">
        <f t="shared" si="1"/>
        <v>60</v>
      </c>
      <c r="AE23" s="45">
        <f t="shared" si="1"/>
        <v>0</v>
      </c>
      <c r="AF23" s="77">
        <f t="shared" si="1"/>
        <v>0</v>
      </c>
    </row>
    <row r="24" spans="1:32" s="14" customFormat="1" ht="20.100000000000001" customHeight="1" x14ac:dyDescent="0.2">
      <c r="A24" s="83">
        <v>8</v>
      </c>
      <c r="B24" s="85" t="s">
        <v>78</v>
      </c>
      <c r="C24" s="92" t="s">
        <v>42</v>
      </c>
      <c r="D24" s="32"/>
      <c r="E24" s="32"/>
      <c r="F24" s="32"/>
      <c r="G24" s="48"/>
      <c r="H24" s="32"/>
      <c r="I24" s="32"/>
      <c r="J24" s="49"/>
      <c r="K24" s="48"/>
      <c r="L24" s="33">
        <v>15</v>
      </c>
      <c r="M24" s="33"/>
      <c r="N24" s="50"/>
      <c r="O24" s="48">
        <v>1</v>
      </c>
      <c r="P24" s="33"/>
      <c r="Q24" s="33"/>
      <c r="R24" s="50"/>
      <c r="S24" s="48"/>
      <c r="T24" s="34"/>
      <c r="U24" s="34"/>
      <c r="V24" s="51"/>
      <c r="W24" s="86"/>
      <c r="X24" s="34"/>
      <c r="Y24" s="34"/>
      <c r="Z24" s="51"/>
      <c r="AA24" s="48"/>
      <c r="AB24" s="75">
        <f t="shared" si="0"/>
        <v>15</v>
      </c>
      <c r="AC24" s="74">
        <f t="shared" si="1"/>
        <v>15</v>
      </c>
      <c r="AD24" s="45">
        <f t="shared" si="1"/>
        <v>0</v>
      </c>
      <c r="AE24" s="45">
        <f t="shared" si="1"/>
        <v>0</v>
      </c>
      <c r="AF24" s="77">
        <f t="shared" si="1"/>
        <v>1</v>
      </c>
    </row>
    <row r="25" spans="1:32" s="14" customFormat="1" ht="20.100000000000001" customHeight="1" x14ac:dyDescent="0.2">
      <c r="A25" s="83">
        <v>9</v>
      </c>
      <c r="B25" s="85" t="s">
        <v>79</v>
      </c>
      <c r="C25" s="92" t="s">
        <v>42</v>
      </c>
      <c r="D25" s="32"/>
      <c r="E25" s="32"/>
      <c r="F25" s="32"/>
      <c r="G25" s="48"/>
      <c r="H25" s="32"/>
      <c r="I25" s="32"/>
      <c r="J25" s="49"/>
      <c r="K25" s="48"/>
      <c r="L25" s="33">
        <v>15</v>
      </c>
      <c r="M25" s="33"/>
      <c r="N25" s="50"/>
      <c r="O25" s="48">
        <v>1</v>
      </c>
      <c r="P25" s="33"/>
      <c r="Q25" s="33"/>
      <c r="R25" s="50"/>
      <c r="S25" s="48"/>
      <c r="T25" s="34"/>
      <c r="U25" s="34"/>
      <c r="V25" s="51"/>
      <c r="W25" s="86"/>
      <c r="X25" s="34"/>
      <c r="Y25" s="34"/>
      <c r="Z25" s="51"/>
      <c r="AA25" s="48"/>
      <c r="AB25" s="75">
        <f t="shared" si="0"/>
        <v>15</v>
      </c>
      <c r="AC25" s="74">
        <f t="shared" si="1"/>
        <v>15</v>
      </c>
      <c r="AD25" s="45">
        <f t="shared" si="1"/>
        <v>0</v>
      </c>
      <c r="AE25" s="45">
        <f t="shared" si="1"/>
        <v>0</v>
      </c>
      <c r="AF25" s="77">
        <f t="shared" si="1"/>
        <v>1</v>
      </c>
    </row>
    <row r="26" spans="1:32" s="14" customFormat="1" ht="20.100000000000001" customHeight="1" x14ac:dyDescent="0.2">
      <c r="A26" s="142" t="s">
        <v>46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75">
        <f t="shared" si="0"/>
        <v>1125</v>
      </c>
      <c r="AC26" s="55">
        <f>SUM(AC27:AC34)</f>
        <v>0</v>
      </c>
      <c r="AD26" s="44">
        <f>SUM(AD27:AD34)</f>
        <v>1065</v>
      </c>
      <c r="AE26" s="44">
        <f>SUM(AE27:AE34)</f>
        <v>60</v>
      </c>
      <c r="AF26" s="78">
        <f>SUM(AF27:AF34)</f>
        <v>60</v>
      </c>
    </row>
    <row r="27" spans="1:32" s="14" customFormat="1" ht="20.100000000000001" customHeight="1" x14ac:dyDescent="0.2">
      <c r="A27" s="83">
        <v>10</v>
      </c>
      <c r="B27" s="81" t="s">
        <v>47</v>
      </c>
      <c r="C27" s="137" t="s">
        <v>80</v>
      </c>
      <c r="D27" s="32"/>
      <c r="E27" s="32"/>
      <c r="F27" s="32"/>
      <c r="G27" s="28"/>
      <c r="H27" s="32"/>
      <c r="I27" s="32"/>
      <c r="J27" s="32"/>
      <c r="K27" s="28"/>
      <c r="L27" s="33"/>
      <c r="M27" s="33">
        <v>30</v>
      </c>
      <c r="N27" s="33"/>
      <c r="O27" s="28">
        <v>2</v>
      </c>
      <c r="P27" s="33"/>
      <c r="Q27" s="33">
        <v>30</v>
      </c>
      <c r="R27" s="33"/>
      <c r="S27" s="28">
        <v>2</v>
      </c>
      <c r="T27" s="34"/>
      <c r="U27" s="34">
        <v>30</v>
      </c>
      <c r="V27" s="34"/>
      <c r="W27" s="28">
        <v>2</v>
      </c>
      <c r="X27" s="34"/>
      <c r="Y27" s="34">
        <v>15</v>
      </c>
      <c r="Z27" s="34"/>
      <c r="AA27" s="28">
        <v>1</v>
      </c>
      <c r="AB27" s="75">
        <f t="shared" si="0"/>
        <v>105</v>
      </c>
      <c r="AC27" s="74">
        <f>SUM(D27,H27,L27,P27,T27,X27)</f>
        <v>0</v>
      </c>
      <c r="AD27" s="45">
        <f t="shared" ref="AD27:AF30" si="2">SUM(E27,I27,M27,Q27,U27,Y27)</f>
        <v>105</v>
      </c>
      <c r="AE27" s="45">
        <f t="shared" si="2"/>
        <v>0</v>
      </c>
      <c r="AF27" s="77">
        <f t="shared" si="2"/>
        <v>7</v>
      </c>
    </row>
    <row r="28" spans="1:32" s="14" customFormat="1" ht="20.100000000000001" customHeight="1" x14ac:dyDescent="0.2">
      <c r="A28" s="83">
        <v>11</v>
      </c>
      <c r="B28" s="81" t="s">
        <v>92</v>
      </c>
      <c r="C28" s="138"/>
      <c r="D28" s="32"/>
      <c r="E28" s="32"/>
      <c r="F28" s="32"/>
      <c r="G28" s="28"/>
      <c r="H28" s="32"/>
      <c r="I28" s="32"/>
      <c r="J28" s="32"/>
      <c r="K28" s="28"/>
      <c r="L28" s="33"/>
      <c r="M28" s="33">
        <v>30</v>
      </c>
      <c r="N28" s="33"/>
      <c r="O28" s="28">
        <v>2</v>
      </c>
      <c r="P28" s="33"/>
      <c r="Q28" s="33">
        <v>30</v>
      </c>
      <c r="R28" s="33"/>
      <c r="S28" s="28">
        <v>2</v>
      </c>
      <c r="T28" s="34"/>
      <c r="U28" s="34">
        <v>30</v>
      </c>
      <c r="V28" s="34"/>
      <c r="W28" s="28">
        <v>2</v>
      </c>
      <c r="X28" s="34"/>
      <c r="Y28" s="34">
        <v>30</v>
      </c>
      <c r="Z28" s="34"/>
      <c r="AA28" s="28">
        <v>2</v>
      </c>
      <c r="AB28" s="75">
        <f t="shared" si="0"/>
        <v>120</v>
      </c>
      <c r="AC28" s="74">
        <f>SUM(D28,H28,L28,P28,T28,X28)</f>
        <v>0</v>
      </c>
      <c r="AD28" s="45">
        <f t="shared" si="2"/>
        <v>120</v>
      </c>
      <c r="AE28" s="45">
        <f t="shared" si="2"/>
        <v>0</v>
      </c>
      <c r="AF28" s="77">
        <f t="shared" si="2"/>
        <v>8</v>
      </c>
    </row>
    <row r="29" spans="1:32" s="14" customFormat="1" ht="20.100000000000001" customHeight="1" x14ac:dyDescent="0.2">
      <c r="A29" s="83">
        <v>12</v>
      </c>
      <c r="B29" s="81" t="s">
        <v>49</v>
      </c>
      <c r="C29" s="138"/>
      <c r="D29" s="32"/>
      <c r="E29" s="32"/>
      <c r="F29" s="32"/>
      <c r="G29" s="28"/>
      <c r="H29" s="32"/>
      <c r="I29" s="32"/>
      <c r="J29" s="32"/>
      <c r="K29" s="28"/>
      <c r="L29" s="33"/>
      <c r="M29" s="33">
        <v>30</v>
      </c>
      <c r="N29" s="33"/>
      <c r="O29" s="28">
        <v>3</v>
      </c>
      <c r="P29" s="33"/>
      <c r="Q29" s="33">
        <v>30</v>
      </c>
      <c r="R29" s="33"/>
      <c r="S29" s="28">
        <v>2</v>
      </c>
      <c r="T29" s="34"/>
      <c r="U29" s="34">
        <v>30</v>
      </c>
      <c r="V29" s="34"/>
      <c r="W29" s="28">
        <v>2</v>
      </c>
      <c r="X29" s="34"/>
      <c r="Y29" s="34">
        <v>30</v>
      </c>
      <c r="Z29" s="34"/>
      <c r="AA29" s="28">
        <v>2</v>
      </c>
      <c r="AB29" s="75">
        <f t="shared" si="0"/>
        <v>120</v>
      </c>
      <c r="AC29" s="74">
        <f>SUM(D29,H29,L29,P29,T29,X29)</f>
        <v>0</v>
      </c>
      <c r="AD29" s="45">
        <f t="shared" si="2"/>
        <v>120</v>
      </c>
      <c r="AE29" s="45">
        <f t="shared" si="2"/>
        <v>0</v>
      </c>
      <c r="AF29" s="77">
        <f t="shared" si="2"/>
        <v>9</v>
      </c>
    </row>
    <row r="30" spans="1:32" s="14" customFormat="1" ht="20.100000000000001" customHeight="1" x14ac:dyDescent="0.2">
      <c r="A30" s="83">
        <v>13</v>
      </c>
      <c r="B30" s="81" t="s">
        <v>50</v>
      </c>
      <c r="C30" s="138"/>
      <c r="D30" s="32"/>
      <c r="E30" s="32">
        <v>60</v>
      </c>
      <c r="F30" s="32"/>
      <c r="G30" s="28">
        <v>3</v>
      </c>
      <c r="H30" s="32"/>
      <c r="I30" s="32">
        <v>90</v>
      </c>
      <c r="J30" s="32"/>
      <c r="K30" s="28">
        <v>4</v>
      </c>
      <c r="L30" s="33"/>
      <c r="M30" s="33">
        <v>30</v>
      </c>
      <c r="N30" s="33"/>
      <c r="O30" s="28">
        <v>2</v>
      </c>
      <c r="P30" s="33"/>
      <c r="Q30" s="33">
        <v>30</v>
      </c>
      <c r="R30" s="33"/>
      <c r="S30" s="28">
        <v>2</v>
      </c>
      <c r="T30" s="34"/>
      <c r="U30" s="34">
        <v>30</v>
      </c>
      <c r="V30" s="34"/>
      <c r="W30" s="28">
        <v>2</v>
      </c>
      <c r="X30" s="34"/>
      <c r="Y30" s="34">
        <v>30</v>
      </c>
      <c r="Z30" s="34"/>
      <c r="AA30" s="28">
        <v>1</v>
      </c>
      <c r="AB30" s="75">
        <f t="shared" si="0"/>
        <v>270</v>
      </c>
      <c r="AC30" s="74">
        <f>SUM(D30,H30,L30,P30,T30,X30)</f>
        <v>0</v>
      </c>
      <c r="AD30" s="45">
        <f t="shared" si="2"/>
        <v>270</v>
      </c>
      <c r="AE30" s="45">
        <f t="shared" si="2"/>
        <v>0</v>
      </c>
      <c r="AF30" s="77">
        <f t="shared" si="2"/>
        <v>14</v>
      </c>
    </row>
    <row r="31" spans="1:32" s="14" customFormat="1" ht="20.100000000000001" customHeight="1" x14ac:dyDescent="0.2">
      <c r="A31" s="83">
        <v>14</v>
      </c>
      <c r="B31" s="194" t="s">
        <v>51</v>
      </c>
      <c r="C31" s="138"/>
      <c r="D31" s="32"/>
      <c r="E31" s="32"/>
      <c r="F31" s="196">
        <v>30</v>
      </c>
      <c r="G31" s="28">
        <v>2</v>
      </c>
      <c r="H31" s="32"/>
      <c r="I31" s="32"/>
      <c r="J31" s="196">
        <v>30</v>
      </c>
      <c r="K31" s="28">
        <v>2</v>
      </c>
      <c r="L31" s="33"/>
      <c r="M31" s="33"/>
      <c r="N31" s="33"/>
      <c r="O31" s="28"/>
      <c r="P31" s="33"/>
      <c r="Q31" s="33"/>
      <c r="R31" s="33"/>
      <c r="S31" s="28"/>
      <c r="T31" s="34"/>
      <c r="U31" s="34"/>
      <c r="V31" s="34"/>
      <c r="W31" s="28"/>
      <c r="X31" s="34"/>
      <c r="Y31" s="34"/>
      <c r="Z31" s="34"/>
      <c r="AA31" s="28"/>
      <c r="AB31" s="75">
        <f t="shared" ref="AB31:AB33" si="3">SUM(AC31:AE31)</f>
        <v>60</v>
      </c>
      <c r="AC31" s="74">
        <f t="shared" ref="AC31:AC33" si="4">SUM(D31,H31,L31,P31,T31,X31)</f>
        <v>0</v>
      </c>
      <c r="AD31" s="45">
        <f t="shared" ref="AD31:AD33" si="5">SUM(E31,I31,M31,Q31,U31,Y31)</f>
        <v>0</v>
      </c>
      <c r="AE31" s="45">
        <f t="shared" ref="AE31:AE33" si="6">SUM(F31,J31,N31,R31,V31,Z31)</f>
        <v>60</v>
      </c>
      <c r="AF31" s="77">
        <f t="shared" ref="AF31:AF33" si="7">SUM(G31,K31,O31,S31,W31,AA31)</f>
        <v>4</v>
      </c>
    </row>
    <row r="32" spans="1:32" s="14" customFormat="1" ht="20.100000000000001" customHeight="1" x14ac:dyDescent="0.2">
      <c r="A32" s="83">
        <v>15</v>
      </c>
      <c r="B32" s="81" t="s">
        <v>81</v>
      </c>
      <c r="C32" s="138"/>
      <c r="D32" s="32"/>
      <c r="E32" s="32">
        <v>75</v>
      </c>
      <c r="F32" s="32"/>
      <c r="G32" s="28">
        <v>3</v>
      </c>
      <c r="H32" s="32"/>
      <c r="I32" s="32">
        <v>75</v>
      </c>
      <c r="J32" s="32"/>
      <c r="K32" s="28">
        <v>3</v>
      </c>
      <c r="L32" s="33"/>
      <c r="M32" s="33"/>
      <c r="N32" s="33"/>
      <c r="O32" s="28"/>
      <c r="P32" s="33"/>
      <c r="Q32" s="33"/>
      <c r="R32" s="33"/>
      <c r="S32" s="28"/>
      <c r="T32" s="34"/>
      <c r="U32" s="34"/>
      <c r="V32" s="34"/>
      <c r="W32" s="28"/>
      <c r="X32" s="34"/>
      <c r="Y32" s="34"/>
      <c r="Z32" s="34"/>
      <c r="AA32" s="28"/>
      <c r="AB32" s="75">
        <f t="shared" si="3"/>
        <v>150</v>
      </c>
      <c r="AC32" s="74">
        <f t="shared" si="4"/>
        <v>0</v>
      </c>
      <c r="AD32" s="45">
        <f t="shared" si="5"/>
        <v>150</v>
      </c>
      <c r="AE32" s="45">
        <f t="shared" si="6"/>
        <v>0</v>
      </c>
      <c r="AF32" s="77">
        <f t="shared" si="7"/>
        <v>6</v>
      </c>
    </row>
    <row r="33" spans="1:32" s="14" customFormat="1" ht="20.100000000000001" customHeight="1" x14ac:dyDescent="0.2">
      <c r="A33" s="83">
        <v>16</v>
      </c>
      <c r="B33" s="81" t="s">
        <v>82</v>
      </c>
      <c r="C33" s="138"/>
      <c r="D33" s="32"/>
      <c r="E33" s="32">
        <v>75</v>
      </c>
      <c r="F33" s="32"/>
      <c r="G33" s="28">
        <v>3</v>
      </c>
      <c r="H33" s="32"/>
      <c r="I33" s="32">
        <v>75</v>
      </c>
      <c r="J33" s="32"/>
      <c r="K33" s="28">
        <v>3</v>
      </c>
      <c r="L33" s="33"/>
      <c r="M33" s="33"/>
      <c r="N33" s="33"/>
      <c r="O33" s="28"/>
      <c r="P33" s="33"/>
      <c r="Q33" s="33"/>
      <c r="R33" s="33"/>
      <c r="S33" s="28"/>
      <c r="T33" s="34"/>
      <c r="U33" s="34"/>
      <c r="V33" s="34"/>
      <c r="W33" s="28"/>
      <c r="X33" s="34"/>
      <c r="Y33" s="34"/>
      <c r="Z33" s="34"/>
      <c r="AA33" s="28"/>
      <c r="AB33" s="75">
        <f t="shared" si="3"/>
        <v>150</v>
      </c>
      <c r="AC33" s="74">
        <f t="shared" si="4"/>
        <v>0</v>
      </c>
      <c r="AD33" s="45">
        <f t="shared" si="5"/>
        <v>150</v>
      </c>
      <c r="AE33" s="45">
        <f t="shared" si="6"/>
        <v>0</v>
      </c>
      <c r="AF33" s="77">
        <f t="shared" si="7"/>
        <v>6</v>
      </c>
    </row>
    <row r="34" spans="1:32" s="14" customFormat="1" ht="20.100000000000001" customHeight="1" x14ac:dyDescent="0.2">
      <c r="A34" s="83">
        <v>17</v>
      </c>
      <c r="B34" s="194" t="s">
        <v>83</v>
      </c>
      <c r="C34" s="139"/>
      <c r="D34" s="32"/>
      <c r="E34" s="32">
        <v>75</v>
      </c>
      <c r="F34" s="32"/>
      <c r="G34" s="28">
        <v>3</v>
      </c>
      <c r="H34" s="32"/>
      <c r="I34" s="32">
        <v>75</v>
      </c>
      <c r="J34" s="32"/>
      <c r="K34" s="195">
        <v>3</v>
      </c>
      <c r="L34" s="33"/>
      <c r="M34" s="33"/>
      <c r="N34" s="33"/>
      <c r="O34" s="28"/>
      <c r="P34" s="33"/>
      <c r="Q34" s="33"/>
      <c r="R34" s="33"/>
      <c r="S34" s="28"/>
      <c r="T34" s="34"/>
      <c r="U34" s="34"/>
      <c r="V34" s="34"/>
      <c r="W34" s="28"/>
      <c r="X34" s="34"/>
      <c r="Y34" s="34"/>
      <c r="Z34" s="34"/>
      <c r="AA34" s="28"/>
      <c r="AB34" s="75">
        <f t="shared" si="0"/>
        <v>150</v>
      </c>
      <c r="AC34" s="74">
        <f>SUM(D34,H34,L34,P34,T34,X34)</f>
        <v>0</v>
      </c>
      <c r="AD34" s="45">
        <f>SUM(E34,I34,M34,Q34,U34,Y34)</f>
        <v>150</v>
      </c>
      <c r="AE34" s="45">
        <f>SUM(F34,J34,N34,R34,V34,Z34)</f>
        <v>0</v>
      </c>
      <c r="AF34" s="77">
        <f>SUM(G34,K34,O34,S34,W34,AA34)</f>
        <v>6</v>
      </c>
    </row>
    <row r="35" spans="1:32" s="15" customFormat="1" ht="20.100000000000001" customHeight="1" x14ac:dyDescent="0.2">
      <c r="A35" s="105" t="s">
        <v>52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75">
        <f t="shared" si="0"/>
        <v>245</v>
      </c>
      <c r="AC35" s="56">
        <f>SUM(AC36:AC41)</f>
        <v>30</v>
      </c>
      <c r="AD35" s="43">
        <f>SUM(AD36:AD41)</f>
        <v>215</v>
      </c>
      <c r="AE35" s="43">
        <f>SUM(AE36:AE41)</f>
        <v>0</v>
      </c>
      <c r="AF35" s="99">
        <f>SUM(AF36:AF41)</f>
        <v>16</v>
      </c>
    </row>
    <row r="36" spans="1:32" s="14" customFormat="1" ht="20.100000000000001" customHeight="1" x14ac:dyDescent="0.2">
      <c r="A36" s="83">
        <v>18</v>
      </c>
      <c r="B36" s="81" t="s">
        <v>23</v>
      </c>
      <c r="C36" s="42" t="s">
        <v>42</v>
      </c>
      <c r="D36" s="32">
        <v>30</v>
      </c>
      <c r="E36" s="32"/>
      <c r="F36" s="32"/>
      <c r="G36" s="36">
        <v>2</v>
      </c>
      <c r="H36" s="32"/>
      <c r="I36" s="32"/>
      <c r="J36" s="32"/>
      <c r="K36" s="36"/>
      <c r="L36" s="33"/>
      <c r="M36" s="33"/>
      <c r="N36" s="33"/>
      <c r="O36" s="28"/>
      <c r="P36" s="33"/>
      <c r="Q36" s="33"/>
      <c r="R36" s="33"/>
      <c r="S36" s="28"/>
      <c r="T36" s="34"/>
      <c r="U36" s="34"/>
      <c r="V36" s="34"/>
      <c r="W36" s="28"/>
      <c r="X36" s="34"/>
      <c r="Y36" s="34"/>
      <c r="Z36" s="34"/>
      <c r="AA36" s="36"/>
      <c r="AB36" s="75">
        <f t="shared" si="0"/>
        <v>30</v>
      </c>
      <c r="AC36" s="74">
        <f t="shared" ref="AC36:AF41" si="8">D36+H36+L36+P36+T36+X36</f>
        <v>30</v>
      </c>
      <c r="AD36" s="45">
        <f t="shared" si="8"/>
        <v>0</v>
      </c>
      <c r="AE36" s="45">
        <f t="shared" si="8"/>
        <v>0</v>
      </c>
      <c r="AF36" s="77">
        <f t="shared" si="8"/>
        <v>2</v>
      </c>
    </row>
    <row r="37" spans="1:32" s="14" customFormat="1" ht="20.100000000000001" customHeight="1" x14ac:dyDescent="0.2">
      <c r="A37" s="83">
        <v>19</v>
      </c>
      <c r="B37" s="81" t="s">
        <v>53</v>
      </c>
      <c r="C37" s="42" t="s">
        <v>42</v>
      </c>
      <c r="D37" s="32"/>
      <c r="E37" s="32"/>
      <c r="F37" s="32"/>
      <c r="G37" s="36"/>
      <c r="H37" s="32"/>
      <c r="I37" s="32"/>
      <c r="J37" s="32"/>
      <c r="K37" s="36"/>
      <c r="L37" s="33"/>
      <c r="M37" s="33"/>
      <c r="N37" s="33"/>
      <c r="O37" s="28"/>
      <c r="P37" s="33"/>
      <c r="Q37" s="33"/>
      <c r="R37" s="33"/>
      <c r="S37" s="28"/>
      <c r="T37" s="34"/>
      <c r="U37" s="34">
        <v>30</v>
      </c>
      <c r="V37" s="34"/>
      <c r="W37" s="28">
        <v>2</v>
      </c>
      <c r="X37" s="34"/>
      <c r="Y37" s="34"/>
      <c r="Z37" s="34"/>
      <c r="AA37" s="36"/>
      <c r="AB37" s="75">
        <f t="shared" si="0"/>
        <v>30</v>
      </c>
      <c r="AC37" s="74">
        <f t="shared" si="8"/>
        <v>0</v>
      </c>
      <c r="AD37" s="45">
        <f t="shared" si="8"/>
        <v>30</v>
      </c>
      <c r="AE37" s="45">
        <f t="shared" si="8"/>
        <v>0</v>
      </c>
      <c r="AF37" s="77">
        <f t="shared" si="8"/>
        <v>2</v>
      </c>
    </row>
    <row r="38" spans="1:32" s="14" customFormat="1" ht="20.100000000000001" customHeight="1" x14ac:dyDescent="0.2">
      <c r="A38" s="83">
        <v>20</v>
      </c>
      <c r="B38" s="194" t="s">
        <v>24</v>
      </c>
      <c r="C38" s="42" t="s">
        <v>58</v>
      </c>
      <c r="D38" s="32"/>
      <c r="E38" s="32">
        <v>30</v>
      </c>
      <c r="F38" s="32"/>
      <c r="G38" s="36">
        <v>2</v>
      </c>
      <c r="H38" s="32"/>
      <c r="I38" s="32">
        <v>30</v>
      </c>
      <c r="J38" s="32"/>
      <c r="K38" s="36">
        <v>2</v>
      </c>
      <c r="L38" s="33"/>
      <c r="M38" s="33">
        <v>30</v>
      </c>
      <c r="N38" s="33"/>
      <c r="O38" s="28">
        <v>2</v>
      </c>
      <c r="P38" s="33"/>
      <c r="Q38" s="33"/>
      <c r="R38" s="33"/>
      <c r="S38" s="28"/>
      <c r="T38" s="34"/>
      <c r="U38" s="198"/>
      <c r="V38" s="34"/>
      <c r="W38" s="28"/>
      <c r="X38" s="34"/>
      <c r="Y38" s="34"/>
      <c r="Z38" s="34"/>
      <c r="AA38" s="36"/>
      <c r="AB38" s="75">
        <f t="shared" si="0"/>
        <v>90</v>
      </c>
      <c r="AC38" s="74">
        <f t="shared" si="8"/>
        <v>0</v>
      </c>
      <c r="AD38" s="45">
        <f t="shared" si="8"/>
        <v>90</v>
      </c>
      <c r="AE38" s="45">
        <f t="shared" si="8"/>
        <v>0</v>
      </c>
      <c r="AF38" s="77">
        <f t="shared" si="8"/>
        <v>6</v>
      </c>
    </row>
    <row r="39" spans="1:32" s="14" customFormat="1" ht="20.100000000000001" customHeight="1" x14ac:dyDescent="0.2">
      <c r="A39" s="83">
        <v>21</v>
      </c>
      <c r="B39" s="81" t="s">
        <v>25</v>
      </c>
      <c r="C39" s="42" t="s">
        <v>42</v>
      </c>
      <c r="D39" s="32"/>
      <c r="E39" s="32"/>
      <c r="F39" s="32"/>
      <c r="G39" s="36"/>
      <c r="H39" s="32"/>
      <c r="I39" s="32">
        <v>20</v>
      </c>
      <c r="J39" s="32"/>
      <c r="K39" s="36">
        <v>1</v>
      </c>
      <c r="L39" s="33"/>
      <c r="M39" s="33"/>
      <c r="N39" s="33"/>
      <c r="O39" s="28"/>
      <c r="P39" s="33"/>
      <c r="Q39" s="33"/>
      <c r="R39" s="33"/>
      <c r="S39" s="28"/>
      <c r="T39" s="34"/>
      <c r="U39" s="34"/>
      <c r="V39" s="34"/>
      <c r="W39" s="28"/>
      <c r="X39" s="34"/>
      <c r="Y39" s="34"/>
      <c r="Z39" s="34"/>
      <c r="AA39" s="36"/>
      <c r="AB39" s="75">
        <f t="shared" si="0"/>
        <v>20</v>
      </c>
      <c r="AC39" s="74">
        <f t="shared" si="8"/>
        <v>0</v>
      </c>
      <c r="AD39" s="45">
        <f t="shared" si="8"/>
        <v>20</v>
      </c>
      <c r="AE39" s="45">
        <f t="shared" si="8"/>
        <v>0</v>
      </c>
      <c r="AF39" s="77">
        <f t="shared" si="8"/>
        <v>1</v>
      </c>
    </row>
    <row r="40" spans="1:32" s="14" customFormat="1" ht="20.100000000000001" customHeight="1" x14ac:dyDescent="0.2">
      <c r="A40" s="83">
        <v>22</v>
      </c>
      <c r="B40" s="81" t="s">
        <v>76</v>
      </c>
      <c r="C40" s="42" t="s">
        <v>42</v>
      </c>
      <c r="D40" s="32"/>
      <c r="E40" s="32"/>
      <c r="F40" s="32"/>
      <c r="G40" s="36"/>
      <c r="H40" s="32"/>
      <c r="I40" s="32"/>
      <c r="J40" s="32"/>
      <c r="K40" s="36"/>
      <c r="L40" s="33"/>
      <c r="M40" s="33"/>
      <c r="N40" s="33"/>
      <c r="O40" s="28"/>
      <c r="P40" s="33"/>
      <c r="Q40" s="33"/>
      <c r="R40" s="33"/>
      <c r="S40" s="28"/>
      <c r="T40" s="34"/>
      <c r="U40" s="34">
        <v>30</v>
      </c>
      <c r="V40" s="34"/>
      <c r="W40" s="28">
        <v>2</v>
      </c>
      <c r="X40" s="34"/>
      <c r="Y40" s="34"/>
      <c r="Z40" s="34"/>
      <c r="AA40" s="36"/>
      <c r="AB40" s="75">
        <f t="shared" si="0"/>
        <v>30</v>
      </c>
      <c r="AC40" s="74">
        <f t="shared" si="8"/>
        <v>0</v>
      </c>
      <c r="AD40" s="45">
        <f t="shared" si="8"/>
        <v>30</v>
      </c>
      <c r="AE40" s="45">
        <f t="shared" si="8"/>
        <v>0</v>
      </c>
      <c r="AF40" s="77">
        <f t="shared" si="8"/>
        <v>2</v>
      </c>
    </row>
    <row r="41" spans="1:32" s="14" customFormat="1" ht="20.100000000000001" customHeight="1" x14ac:dyDescent="0.2">
      <c r="A41" s="83">
        <v>23</v>
      </c>
      <c r="B41" s="81" t="s">
        <v>26</v>
      </c>
      <c r="C41" s="42" t="s">
        <v>42</v>
      </c>
      <c r="D41" s="32"/>
      <c r="E41" s="32"/>
      <c r="F41" s="32"/>
      <c r="G41" s="36"/>
      <c r="H41" s="32"/>
      <c r="I41" s="32"/>
      <c r="J41" s="32"/>
      <c r="K41" s="36"/>
      <c r="L41" s="33"/>
      <c r="M41" s="33">
        <v>15</v>
      </c>
      <c r="N41" s="33"/>
      <c r="O41" s="28">
        <v>1</v>
      </c>
      <c r="P41" s="33"/>
      <c r="Q41" s="33">
        <v>30</v>
      </c>
      <c r="R41" s="33"/>
      <c r="S41" s="28">
        <v>2</v>
      </c>
      <c r="T41" s="34"/>
      <c r="U41" s="34"/>
      <c r="V41" s="34"/>
      <c r="W41" s="28"/>
      <c r="X41" s="34"/>
      <c r="Y41" s="34"/>
      <c r="Z41" s="34"/>
      <c r="AA41" s="36"/>
      <c r="AB41" s="75">
        <f t="shared" si="0"/>
        <v>45</v>
      </c>
      <c r="AC41" s="74">
        <f t="shared" si="8"/>
        <v>0</v>
      </c>
      <c r="AD41" s="45">
        <f t="shared" si="8"/>
        <v>45</v>
      </c>
      <c r="AE41" s="45">
        <f t="shared" si="8"/>
        <v>0</v>
      </c>
      <c r="AF41" s="77">
        <f t="shared" si="8"/>
        <v>3</v>
      </c>
    </row>
    <row r="42" spans="1:32" s="14" customFormat="1" ht="20.100000000000001" customHeight="1" x14ac:dyDescent="0.2">
      <c r="A42" s="105" t="s">
        <v>55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75">
        <f t="shared" si="0"/>
        <v>255</v>
      </c>
      <c r="AC42" s="56">
        <f t="shared" ref="AC42:AF42" si="9">SUM(AC43:AC47)</f>
        <v>30</v>
      </c>
      <c r="AD42" s="43">
        <f t="shared" si="9"/>
        <v>225</v>
      </c>
      <c r="AE42" s="43">
        <f t="shared" si="9"/>
        <v>0</v>
      </c>
      <c r="AF42" s="99">
        <f t="shared" si="9"/>
        <v>17</v>
      </c>
    </row>
    <row r="43" spans="1:32" s="14" customFormat="1" ht="20.100000000000001" customHeight="1" x14ac:dyDescent="0.2">
      <c r="A43" s="83">
        <v>24</v>
      </c>
      <c r="B43" s="81" t="s">
        <v>74</v>
      </c>
      <c r="C43" s="42" t="s">
        <v>42</v>
      </c>
      <c r="D43" s="32"/>
      <c r="E43" s="32"/>
      <c r="F43" s="32"/>
      <c r="G43" s="28"/>
      <c r="H43" s="32">
        <v>30</v>
      </c>
      <c r="I43" s="32"/>
      <c r="J43" s="32"/>
      <c r="K43" s="28">
        <v>2</v>
      </c>
      <c r="L43" s="33"/>
      <c r="M43" s="33"/>
      <c r="N43" s="33"/>
      <c r="O43" s="28"/>
      <c r="P43" s="33"/>
      <c r="Q43" s="33"/>
      <c r="R43" s="33"/>
      <c r="S43" s="28"/>
      <c r="T43" s="34"/>
      <c r="U43" s="34"/>
      <c r="V43" s="34"/>
      <c r="W43" s="28"/>
      <c r="X43" s="34"/>
      <c r="Y43" s="34"/>
      <c r="Z43" s="34"/>
      <c r="AA43" s="87"/>
      <c r="AB43" s="75">
        <f t="shared" si="0"/>
        <v>30</v>
      </c>
      <c r="AC43" s="74">
        <f t="shared" ref="AC43:AF47" si="10">D43+H43+L43+P43+T43+X43</f>
        <v>30</v>
      </c>
      <c r="AD43" s="45">
        <f t="shared" si="10"/>
        <v>0</v>
      </c>
      <c r="AE43" s="45">
        <f t="shared" si="10"/>
        <v>0</v>
      </c>
      <c r="AF43" s="77">
        <f t="shared" si="10"/>
        <v>2</v>
      </c>
    </row>
    <row r="44" spans="1:32" s="14" customFormat="1" ht="20.100000000000001" customHeight="1" x14ac:dyDescent="0.2">
      <c r="A44" s="83">
        <v>25</v>
      </c>
      <c r="B44" s="194" t="s">
        <v>56</v>
      </c>
      <c r="C44" s="42" t="s">
        <v>42</v>
      </c>
      <c r="D44" s="32"/>
      <c r="E44" s="32">
        <v>15</v>
      </c>
      <c r="F44" s="32"/>
      <c r="G44" s="28">
        <v>1</v>
      </c>
      <c r="H44" s="32"/>
      <c r="I44" s="196">
        <v>30</v>
      </c>
      <c r="J44" s="32"/>
      <c r="K44" s="195">
        <v>2</v>
      </c>
      <c r="L44" s="33"/>
      <c r="M44" s="33"/>
      <c r="N44" s="33"/>
      <c r="O44" s="28"/>
      <c r="P44" s="33"/>
      <c r="Q44" s="33"/>
      <c r="R44" s="33"/>
      <c r="S44" s="48"/>
      <c r="T44" s="34"/>
      <c r="U44" s="34"/>
      <c r="V44" s="34"/>
      <c r="W44" s="28"/>
      <c r="X44" s="34"/>
      <c r="Y44" s="34"/>
      <c r="Z44" s="34"/>
      <c r="AA44" s="36"/>
      <c r="AB44" s="75">
        <f t="shared" si="0"/>
        <v>45</v>
      </c>
      <c r="AC44" s="74">
        <f>D44+H44+L44+P44+T44+X44</f>
        <v>0</v>
      </c>
      <c r="AD44" s="45">
        <f>E44+I44+M44+Q44+U44+Y44</f>
        <v>45</v>
      </c>
      <c r="AE44" s="45">
        <f>F44+J44+N44+R44+V44+Z44</f>
        <v>0</v>
      </c>
      <c r="AF44" s="77">
        <f>G44+K44+O44+S44+W44+AA44</f>
        <v>3</v>
      </c>
    </row>
    <row r="45" spans="1:32" s="14" customFormat="1" ht="20.100000000000001" customHeight="1" x14ac:dyDescent="0.2">
      <c r="A45" s="83">
        <v>26</v>
      </c>
      <c r="B45" s="194" t="s">
        <v>84</v>
      </c>
      <c r="C45" s="42" t="s">
        <v>54</v>
      </c>
      <c r="D45" s="32"/>
      <c r="E45" s="32">
        <v>30</v>
      </c>
      <c r="F45" s="32"/>
      <c r="G45" s="28">
        <v>2</v>
      </c>
      <c r="H45" s="32"/>
      <c r="I45" s="32">
        <v>30</v>
      </c>
      <c r="J45" s="32"/>
      <c r="K45" s="28">
        <v>2</v>
      </c>
      <c r="L45" s="33"/>
      <c r="M45" s="33"/>
      <c r="N45" s="33"/>
      <c r="O45" s="28"/>
      <c r="P45" s="33"/>
      <c r="Q45" s="33"/>
      <c r="R45" s="33"/>
      <c r="S45" s="28"/>
      <c r="T45" s="34"/>
      <c r="U45" s="34"/>
      <c r="V45" s="34"/>
      <c r="W45" s="28"/>
      <c r="X45" s="34"/>
      <c r="Y45" s="34"/>
      <c r="Z45" s="34"/>
      <c r="AA45" s="36"/>
      <c r="AB45" s="75">
        <f t="shared" si="0"/>
        <v>60</v>
      </c>
      <c r="AC45" s="74">
        <f t="shared" si="10"/>
        <v>0</v>
      </c>
      <c r="AD45" s="45">
        <f t="shared" si="10"/>
        <v>60</v>
      </c>
      <c r="AE45" s="45">
        <f t="shared" si="10"/>
        <v>0</v>
      </c>
      <c r="AF45" s="77">
        <f t="shared" si="10"/>
        <v>4</v>
      </c>
    </row>
    <row r="46" spans="1:32" s="15" customFormat="1" ht="20.100000000000001" customHeight="1" x14ac:dyDescent="0.2">
      <c r="A46" s="83">
        <v>27</v>
      </c>
      <c r="B46" s="194" t="s">
        <v>75</v>
      </c>
      <c r="C46" s="42" t="s">
        <v>58</v>
      </c>
      <c r="D46" s="32"/>
      <c r="E46" s="32"/>
      <c r="F46" s="32"/>
      <c r="G46" s="28"/>
      <c r="H46" s="32"/>
      <c r="I46" s="32"/>
      <c r="J46" s="32"/>
      <c r="K46" s="28"/>
      <c r="L46" s="33"/>
      <c r="M46" s="197">
        <v>30</v>
      </c>
      <c r="N46" s="33"/>
      <c r="O46" s="28">
        <v>2</v>
      </c>
      <c r="P46" s="33"/>
      <c r="Q46" s="197">
        <v>30</v>
      </c>
      <c r="R46" s="197"/>
      <c r="S46" s="28">
        <v>2</v>
      </c>
      <c r="T46" s="34"/>
      <c r="U46" s="198">
        <v>30</v>
      </c>
      <c r="V46" s="34"/>
      <c r="W46" s="28">
        <v>2</v>
      </c>
      <c r="X46" s="34"/>
      <c r="Y46" s="34"/>
      <c r="Z46" s="34"/>
      <c r="AA46" s="36"/>
      <c r="AB46" s="75">
        <f t="shared" si="0"/>
        <v>90</v>
      </c>
      <c r="AC46" s="74">
        <f t="shared" si="10"/>
        <v>0</v>
      </c>
      <c r="AD46" s="45">
        <f t="shared" si="10"/>
        <v>90</v>
      </c>
      <c r="AE46" s="45">
        <f t="shared" si="10"/>
        <v>0</v>
      </c>
      <c r="AF46" s="77">
        <f t="shared" si="10"/>
        <v>6</v>
      </c>
    </row>
    <row r="47" spans="1:32" s="14" customFormat="1" ht="20.100000000000001" customHeight="1" x14ac:dyDescent="0.2">
      <c r="A47" s="83">
        <v>28</v>
      </c>
      <c r="B47" s="81" t="s">
        <v>59</v>
      </c>
      <c r="C47" s="42" t="s">
        <v>42</v>
      </c>
      <c r="D47" s="32"/>
      <c r="E47" s="32"/>
      <c r="F47" s="32"/>
      <c r="G47" s="28"/>
      <c r="H47" s="32"/>
      <c r="I47" s="32">
        <v>30</v>
      </c>
      <c r="J47" s="32"/>
      <c r="K47" s="28">
        <v>2</v>
      </c>
      <c r="L47" s="33"/>
      <c r="M47" s="33"/>
      <c r="N47" s="33"/>
      <c r="O47" s="28"/>
      <c r="P47" s="33"/>
      <c r="Q47" s="47"/>
      <c r="R47" s="33"/>
      <c r="S47" s="88"/>
      <c r="T47" s="34"/>
      <c r="U47" s="34"/>
      <c r="V47" s="34"/>
      <c r="W47" s="89"/>
      <c r="X47" s="34"/>
      <c r="Y47" s="34"/>
      <c r="Z47" s="34"/>
      <c r="AA47" s="36"/>
      <c r="AB47" s="75">
        <f t="shared" si="0"/>
        <v>30</v>
      </c>
      <c r="AC47" s="74">
        <f t="shared" si="10"/>
        <v>0</v>
      </c>
      <c r="AD47" s="45">
        <f t="shared" si="10"/>
        <v>30</v>
      </c>
      <c r="AE47" s="45">
        <f t="shared" si="10"/>
        <v>0</v>
      </c>
      <c r="AF47" s="77">
        <f t="shared" si="10"/>
        <v>2</v>
      </c>
    </row>
    <row r="48" spans="1:32" s="14" customFormat="1" ht="20.100000000000001" customHeight="1" x14ac:dyDescent="0.2">
      <c r="A48" s="105" t="s">
        <v>60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75">
        <f t="shared" si="0"/>
        <v>120</v>
      </c>
      <c r="AC48" s="56">
        <f>AC49+AC50</f>
        <v>30</v>
      </c>
      <c r="AD48" s="43">
        <f>AD49+AD50</f>
        <v>90</v>
      </c>
      <c r="AE48" s="43">
        <f>AE49+AE50</f>
        <v>0</v>
      </c>
      <c r="AF48" s="99">
        <f>AF49+AF50+AF51</f>
        <v>21</v>
      </c>
    </row>
    <row r="49" spans="1:32" s="14" customFormat="1" ht="20.100000000000001" customHeight="1" x14ac:dyDescent="0.2">
      <c r="A49" s="83">
        <v>29</v>
      </c>
      <c r="B49" s="81" t="s">
        <v>27</v>
      </c>
      <c r="C49" s="42" t="s">
        <v>42</v>
      </c>
      <c r="D49" s="35"/>
      <c r="E49" s="35"/>
      <c r="F49" s="35"/>
      <c r="G49" s="36"/>
      <c r="H49" s="32"/>
      <c r="I49" s="32"/>
      <c r="J49" s="35"/>
      <c r="K49" s="36"/>
      <c r="L49" s="33"/>
      <c r="M49" s="33"/>
      <c r="N49" s="33"/>
      <c r="O49" s="28"/>
      <c r="P49" s="33"/>
      <c r="Q49" s="33">
        <v>30</v>
      </c>
      <c r="R49" s="33"/>
      <c r="S49" s="28">
        <v>5</v>
      </c>
      <c r="T49" s="34"/>
      <c r="U49" s="34">
        <v>30</v>
      </c>
      <c r="V49" s="34"/>
      <c r="W49" s="28">
        <v>2</v>
      </c>
      <c r="X49" s="34"/>
      <c r="Y49" s="34">
        <v>30</v>
      </c>
      <c r="Z49" s="34"/>
      <c r="AA49" s="28">
        <v>2</v>
      </c>
      <c r="AB49" s="75">
        <f t="shared" si="0"/>
        <v>90</v>
      </c>
      <c r="AC49" s="74">
        <f t="shared" ref="AC49:AF50" si="11">D49+H49+L49+P49+T49+X49</f>
        <v>0</v>
      </c>
      <c r="AD49" s="45">
        <f t="shared" si="11"/>
        <v>90</v>
      </c>
      <c r="AE49" s="45">
        <f t="shared" si="11"/>
        <v>0</v>
      </c>
      <c r="AF49" s="77">
        <f t="shared" si="11"/>
        <v>9</v>
      </c>
    </row>
    <row r="50" spans="1:32" s="14" customFormat="1" ht="20.100000000000001" customHeight="1" x14ac:dyDescent="0.2">
      <c r="A50" s="83">
        <v>30</v>
      </c>
      <c r="B50" s="81" t="s">
        <v>73</v>
      </c>
      <c r="C50" s="42" t="s">
        <v>42</v>
      </c>
      <c r="D50" s="35"/>
      <c r="E50" s="32"/>
      <c r="F50" s="35"/>
      <c r="G50" s="36"/>
      <c r="H50" s="32"/>
      <c r="I50" s="32"/>
      <c r="J50" s="32"/>
      <c r="K50" s="36"/>
      <c r="L50" s="33"/>
      <c r="M50" s="33"/>
      <c r="N50" s="33"/>
      <c r="O50" s="28"/>
      <c r="P50" s="33"/>
      <c r="Q50" s="33"/>
      <c r="R50" s="33"/>
      <c r="S50" s="28"/>
      <c r="T50" s="34">
        <v>30</v>
      </c>
      <c r="U50" s="34"/>
      <c r="V50" s="34"/>
      <c r="W50" s="28">
        <v>2</v>
      </c>
      <c r="X50" s="34"/>
      <c r="Y50" s="34"/>
      <c r="Z50" s="34"/>
      <c r="AA50" s="28"/>
      <c r="AB50" s="75">
        <f t="shared" si="0"/>
        <v>30</v>
      </c>
      <c r="AC50" s="74">
        <f t="shared" si="11"/>
        <v>30</v>
      </c>
      <c r="AD50" s="45">
        <f t="shared" si="11"/>
        <v>0</v>
      </c>
      <c r="AE50" s="45">
        <f t="shared" si="11"/>
        <v>0</v>
      </c>
      <c r="AF50" s="77">
        <f t="shared" si="11"/>
        <v>2</v>
      </c>
    </row>
    <row r="51" spans="1:32" s="14" customFormat="1" ht="20.100000000000001" customHeight="1" x14ac:dyDescent="0.2">
      <c r="A51" s="83">
        <v>31</v>
      </c>
      <c r="B51" s="194" t="s">
        <v>98</v>
      </c>
      <c r="C51" s="42" t="s">
        <v>42</v>
      </c>
      <c r="D51" s="35"/>
      <c r="E51" s="32"/>
      <c r="F51" s="35"/>
      <c r="G51" s="36"/>
      <c r="H51" s="32"/>
      <c r="I51" s="32"/>
      <c r="J51" s="32"/>
      <c r="K51" s="36"/>
      <c r="L51" s="33"/>
      <c r="M51" s="33"/>
      <c r="N51" s="33"/>
      <c r="O51" s="28"/>
      <c r="P51" s="33"/>
      <c r="Q51" s="33"/>
      <c r="R51" s="33"/>
      <c r="S51" s="28"/>
      <c r="T51" s="34"/>
      <c r="U51" s="34"/>
      <c r="V51" s="34"/>
      <c r="W51" s="28"/>
      <c r="X51" s="34"/>
      <c r="Y51" s="34"/>
      <c r="Z51" s="34"/>
      <c r="AA51" s="28">
        <v>10</v>
      </c>
      <c r="AB51" s="75">
        <f t="shared" si="0"/>
        <v>0</v>
      </c>
      <c r="AC51" s="74">
        <f>D51+H51+L51+P51+T51+X51</f>
        <v>0</v>
      </c>
      <c r="AD51" s="45">
        <f>E51+I51+M51+Q51+U51+Y51</f>
        <v>0</v>
      </c>
      <c r="AE51" s="45">
        <f>F51+J51+N51+R51+V51+Z51</f>
        <v>0</v>
      </c>
      <c r="AF51" s="77">
        <f>G51+K51+O51+S51+W51+AA51</f>
        <v>10</v>
      </c>
    </row>
    <row r="52" spans="1:32" s="15" customFormat="1" ht="20.100000000000001" customHeight="1" x14ac:dyDescent="0.2">
      <c r="A52" s="105" t="s">
        <v>61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75">
        <f t="shared" ref="AB52:AB58" si="12">SUM(AC52:AE52)</f>
        <v>435</v>
      </c>
      <c r="AC52" s="56">
        <f>SUM(AC53+AC60)</f>
        <v>135</v>
      </c>
      <c r="AD52" s="43">
        <f>SUM(AD53+AD60)</f>
        <v>300</v>
      </c>
      <c r="AE52" s="43">
        <f>SUM(AE53+AE60)</f>
        <v>0</v>
      </c>
      <c r="AF52" s="99">
        <f>SUM(AF53+AF60)</f>
        <v>31</v>
      </c>
    </row>
    <row r="53" spans="1:32" s="15" customFormat="1" ht="20.100000000000001" customHeight="1" x14ac:dyDescent="0.2">
      <c r="A53" s="105" t="s">
        <v>62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75">
        <f t="shared" si="12"/>
        <v>225</v>
      </c>
      <c r="AC53" s="56">
        <f>SUM(AC54:AC59)</f>
        <v>135</v>
      </c>
      <c r="AD53" s="43">
        <f>SUM(AD54:AD59)</f>
        <v>90</v>
      </c>
      <c r="AE53" s="43">
        <f>SUM(AE54:AE59)</f>
        <v>0</v>
      </c>
      <c r="AF53" s="99">
        <f>SUM(AF54:AF59)</f>
        <v>13</v>
      </c>
    </row>
    <row r="54" spans="1:32" s="14" customFormat="1" ht="20.100000000000001" customHeight="1" x14ac:dyDescent="0.2">
      <c r="A54" s="83">
        <v>32</v>
      </c>
      <c r="B54" s="81" t="s">
        <v>28</v>
      </c>
      <c r="C54" s="42" t="s">
        <v>42</v>
      </c>
      <c r="D54" s="35"/>
      <c r="E54" s="35"/>
      <c r="F54" s="35"/>
      <c r="G54" s="36"/>
      <c r="H54" s="35"/>
      <c r="I54" s="35"/>
      <c r="J54" s="35"/>
      <c r="K54" s="36"/>
      <c r="L54" s="33">
        <v>30</v>
      </c>
      <c r="M54" s="33"/>
      <c r="N54" s="33"/>
      <c r="O54" s="38">
        <v>2</v>
      </c>
      <c r="P54" s="33"/>
      <c r="Q54" s="33"/>
      <c r="R54" s="33"/>
      <c r="S54" s="38"/>
      <c r="T54" s="34"/>
      <c r="U54" s="34"/>
      <c r="V54" s="34"/>
      <c r="W54" s="38"/>
      <c r="X54" s="34"/>
      <c r="Y54" s="34"/>
      <c r="Z54" s="34"/>
      <c r="AA54" s="36"/>
      <c r="AB54" s="75">
        <f t="shared" si="12"/>
        <v>30</v>
      </c>
      <c r="AC54" s="74">
        <f t="shared" ref="AC54:AF59" si="13">D54+H54+L54+P54+T54+X54</f>
        <v>30</v>
      </c>
      <c r="AD54" s="45">
        <f t="shared" si="13"/>
        <v>0</v>
      </c>
      <c r="AE54" s="45">
        <f t="shared" si="13"/>
        <v>0</v>
      </c>
      <c r="AF54" s="77">
        <f t="shared" si="13"/>
        <v>2</v>
      </c>
    </row>
    <row r="55" spans="1:32" s="14" customFormat="1" ht="20.100000000000001" customHeight="1" x14ac:dyDescent="0.2">
      <c r="A55" s="83">
        <v>33</v>
      </c>
      <c r="B55" s="81" t="s">
        <v>63</v>
      </c>
      <c r="C55" s="42" t="s">
        <v>42</v>
      </c>
      <c r="D55" s="35"/>
      <c r="E55" s="35"/>
      <c r="F55" s="35"/>
      <c r="G55" s="36"/>
      <c r="H55" s="35"/>
      <c r="I55" s="35"/>
      <c r="J55" s="35"/>
      <c r="K55" s="36"/>
      <c r="L55" s="33">
        <v>30</v>
      </c>
      <c r="M55" s="33"/>
      <c r="N55" s="33"/>
      <c r="O55" s="38">
        <v>2</v>
      </c>
      <c r="P55" s="33"/>
      <c r="Q55" s="33"/>
      <c r="R55" s="33"/>
      <c r="S55" s="38"/>
      <c r="T55" s="34"/>
      <c r="U55" s="34"/>
      <c r="V55" s="34"/>
      <c r="W55" s="38"/>
      <c r="X55" s="34"/>
      <c r="Y55" s="34"/>
      <c r="Z55" s="34"/>
      <c r="AA55" s="36"/>
      <c r="AB55" s="75">
        <f t="shared" si="12"/>
        <v>30</v>
      </c>
      <c r="AC55" s="74">
        <f t="shared" si="13"/>
        <v>30</v>
      </c>
      <c r="AD55" s="45">
        <f t="shared" si="13"/>
        <v>0</v>
      </c>
      <c r="AE55" s="45">
        <f t="shared" si="13"/>
        <v>0</v>
      </c>
      <c r="AF55" s="77">
        <f t="shared" si="13"/>
        <v>2</v>
      </c>
    </row>
    <row r="56" spans="1:32" s="14" customFormat="1" ht="20.100000000000001" customHeight="1" x14ac:dyDescent="0.2">
      <c r="A56" s="83">
        <v>34</v>
      </c>
      <c r="B56" s="81" t="s">
        <v>29</v>
      </c>
      <c r="C56" s="42" t="s">
        <v>42</v>
      </c>
      <c r="D56" s="35"/>
      <c r="E56" s="35"/>
      <c r="F56" s="35"/>
      <c r="G56" s="36"/>
      <c r="H56" s="35"/>
      <c r="I56" s="35"/>
      <c r="J56" s="35"/>
      <c r="K56" s="36"/>
      <c r="L56" s="33">
        <v>15</v>
      </c>
      <c r="M56" s="33">
        <v>15</v>
      </c>
      <c r="N56" s="33"/>
      <c r="O56" s="38">
        <v>2</v>
      </c>
      <c r="P56" s="33">
        <v>15</v>
      </c>
      <c r="Q56" s="33">
        <v>15</v>
      </c>
      <c r="R56" s="33"/>
      <c r="S56" s="38">
        <v>1</v>
      </c>
      <c r="T56" s="34"/>
      <c r="U56" s="34"/>
      <c r="V56" s="34"/>
      <c r="W56" s="38"/>
      <c r="X56" s="34"/>
      <c r="Y56" s="34"/>
      <c r="Z56" s="34"/>
      <c r="AA56" s="36"/>
      <c r="AB56" s="75">
        <f t="shared" si="12"/>
        <v>60</v>
      </c>
      <c r="AC56" s="74">
        <f t="shared" si="13"/>
        <v>30</v>
      </c>
      <c r="AD56" s="45">
        <f t="shared" si="13"/>
        <v>30</v>
      </c>
      <c r="AE56" s="45">
        <f t="shared" si="13"/>
        <v>0</v>
      </c>
      <c r="AF56" s="77">
        <f t="shared" si="13"/>
        <v>3</v>
      </c>
    </row>
    <row r="57" spans="1:32" s="14" customFormat="1" ht="20.100000000000001" customHeight="1" x14ac:dyDescent="0.2">
      <c r="A57" s="83">
        <v>35</v>
      </c>
      <c r="B57" s="81" t="s">
        <v>30</v>
      </c>
      <c r="C57" s="42" t="s">
        <v>42</v>
      </c>
      <c r="D57" s="35"/>
      <c r="E57" s="35"/>
      <c r="F57" s="35"/>
      <c r="G57" s="36"/>
      <c r="H57" s="35"/>
      <c r="I57" s="35"/>
      <c r="J57" s="35"/>
      <c r="K57" s="36"/>
      <c r="L57" s="33"/>
      <c r="M57" s="33"/>
      <c r="N57" s="33"/>
      <c r="O57" s="28"/>
      <c r="P57" s="33">
        <v>30</v>
      </c>
      <c r="Q57" s="33"/>
      <c r="R57" s="33"/>
      <c r="S57" s="28">
        <v>1</v>
      </c>
      <c r="T57" s="34"/>
      <c r="U57" s="34"/>
      <c r="V57" s="34"/>
      <c r="W57" s="28"/>
      <c r="X57" s="34"/>
      <c r="Y57" s="34"/>
      <c r="Z57" s="34"/>
      <c r="AA57" s="36"/>
      <c r="AB57" s="75">
        <f t="shared" si="12"/>
        <v>30</v>
      </c>
      <c r="AC57" s="74">
        <f t="shared" si="13"/>
        <v>30</v>
      </c>
      <c r="AD57" s="45">
        <f t="shared" si="13"/>
        <v>0</v>
      </c>
      <c r="AE57" s="45">
        <f t="shared" si="13"/>
        <v>0</v>
      </c>
      <c r="AF57" s="77">
        <f t="shared" si="13"/>
        <v>1</v>
      </c>
    </row>
    <row r="58" spans="1:32" s="14" customFormat="1" ht="20.100000000000001" customHeight="1" x14ac:dyDescent="0.2">
      <c r="A58" s="83">
        <v>36</v>
      </c>
      <c r="B58" s="81" t="s">
        <v>31</v>
      </c>
      <c r="C58" s="42" t="s">
        <v>42</v>
      </c>
      <c r="D58" s="35"/>
      <c r="E58" s="35"/>
      <c r="F58" s="35"/>
      <c r="G58" s="36"/>
      <c r="H58" s="32"/>
      <c r="I58" s="32"/>
      <c r="J58" s="35"/>
      <c r="K58" s="36"/>
      <c r="L58" s="33"/>
      <c r="M58" s="33"/>
      <c r="N58" s="33"/>
      <c r="O58" s="28"/>
      <c r="P58" s="33"/>
      <c r="Q58" s="33">
        <v>15</v>
      </c>
      <c r="R58" s="33"/>
      <c r="S58" s="28">
        <v>1</v>
      </c>
      <c r="T58" s="34"/>
      <c r="U58" s="34">
        <v>15</v>
      </c>
      <c r="V58" s="34"/>
      <c r="W58" s="28">
        <v>2</v>
      </c>
      <c r="X58" s="34"/>
      <c r="Y58" s="34"/>
      <c r="Z58" s="34"/>
      <c r="AA58" s="36"/>
      <c r="AB58" s="75">
        <f t="shared" si="12"/>
        <v>30</v>
      </c>
      <c r="AC58" s="74">
        <f t="shared" si="13"/>
        <v>0</v>
      </c>
      <c r="AD58" s="45">
        <f t="shared" si="13"/>
        <v>30</v>
      </c>
      <c r="AE58" s="45">
        <f t="shared" si="13"/>
        <v>0</v>
      </c>
      <c r="AF58" s="77">
        <f t="shared" si="13"/>
        <v>3</v>
      </c>
    </row>
    <row r="59" spans="1:32" s="14" customFormat="1" ht="20.100000000000001" customHeight="1" x14ac:dyDescent="0.2">
      <c r="A59" s="83">
        <v>37</v>
      </c>
      <c r="B59" s="81" t="s">
        <v>85</v>
      </c>
      <c r="C59" s="42" t="s">
        <v>42</v>
      </c>
      <c r="D59" s="35"/>
      <c r="E59" s="35"/>
      <c r="F59" s="35"/>
      <c r="G59" s="36"/>
      <c r="H59" s="32"/>
      <c r="I59" s="32"/>
      <c r="J59" s="35"/>
      <c r="K59" s="36"/>
      <c r="L59" s="33"/>
      <c r="M59" s="33"/>
      <c r="N59" s="33"/>
      <c r="O59" s="28"/>
      <c r="P59" s="33">
        <v>15</v>
      </c>
      <c r="Q59" s="33">
        <v>30</v>
      </c>
      <c r="R59" s="33"/>
      <c r="S59" s="28">
        <v>2</v>
      </c>
      <c r="T59" s="34"/>
      <c r="U59" s="34"/>
      <c r="V59" s="34"/>
      <c r="W59" s="28"/>
      <c r="X59" s="34"/>
      <c r="Y59" s="34"/>
      <c r="Z59" s="34"/>
      <c r="AA59" s="36"/>
      <c r="AB59" s="75">
        <f t="shared" ref="AB59" si="14">SUM(AC59:AE59)</f>
        <v>45</v>
      </c>
      <c r="AC59" s="74">
        <f t="shared" si="13"/>
        <v>15</v>
      </c>
      <c r="AD59" s="45">
        <f t="shared" si="13"/>
        <v>30</v>
      </c>
      <c r="AE59" s="45">
        <f t="shared" si="13"/>
        <v>0</v>
      </c>
      <c r="AF59" s="77">
        <f t="shared" si="13"/>
        <v>2</v>
      </c>
    </row>
    <row r="60" spans="1:32" s="14" customFormat="1" ht="20.100000000000001" customHeight="1" x14ac:dyDescent="0.2">
      <c r="A60" s="105" t="s">
        <v>64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75">
        <f>SUM(AC60:AE60)</f>
        <v>210</v>
      </c>
      <c r="AC60" s="55">
        <f>SUM(AC61:AC63)</f>
        <v>0</v>
      </c>
      <c r="AD60" s="44">
        <f>SUM(AD61:AD63)</f>
        <v>210</v>
      </c>
      <c r="AE60" s="44">
        <f>SUM(AE61:AE63)</f>
        <v>0</v>
      </c>
      <c r="AF60" s="78">
        <f>SUM(AF61:AF63)</f>
        <v>18</v>
      </c>
    </row>
    <row r="61" spans="1:32" s="14" customFormat="1" ht="20.100000000000001" customHeight="1" x14ac:dyDescent="0.2">
      <c r="A61" s="83">
        <v>38</v>
      </c>
      <c r="B61" s="81" t="s">
        <v>32</v>
      </c>
      <c r="C61" s="42" t="s">
        <v>42</v>
      </c>
      <c r="D61" s="32"/>
      <c r="E61" s="32"/>
      <c r="F61" s="35"/>
      <c r="G61" s="36"/>
      <c r="H61" s="32"/>
      <c r="I61" s="32"/>
      <c r="J61" s="35"/>
      <c r="K61" s="36"/>
      <c r="L61" s="33"/>
      <c r="M61" s="33">
        <v>30</v>
      </c>
      <c r="N61" s="33"/>
      <c r="O61" s="28">
        <v>4</v>
      </c>
      <c r="P61" s="33"/>
      <c r="Q61" s="33"/>
      <c r="R61" s="33"/>
      <c r="S61" s="28"/>
      <c r="T61" s="34"/>
      <c r="U61" s="34"/>
      <c r="V61" s="34"/>
      <c r="W61" s="28"/>
      <c r="X61" s="34"/>
      <c r="Y61" s="34"/>
      <c r="Z61" s="34"/>
      <c r="AA61" s="36"/>
      <c r="AB61" s="75">
        <f>SUM(AC61:AE61)</f>
        <v>30</v>
      </c>
      <c r="AC61" s="74">
        <f t="shared" ref="AC61:AF62" si="15">D61+H61+L61+P61+T61+X61</f>
        <v>0</v>
      </c>
      <c r="AD61" s="45">
        <f t="shared" si="15"/>
        <v>30</v>
      </c>
      <c r="AE61" s="45">
        <f t="shared" si="15"/>
        <v>0</v>
      </c>
      <c r="AF61" s="77">
        <f t="shared" si="15"/>
        <v>4</v>
      </c>
    </row>
    <row r="62" spans="1:32" s="14" customFormat="1" ht="20.100000000000001" customHeight="1" x14ac:dyDescent="0.2">
      <c r="A62" s="83">
        <v>39</v>
      </c>
      <c r="B62" s="81" t="s">
        <v>86</v>
      </c>
      <c r="C62" s="42" t="s">
        <v>66</v>
      </c>
      <c r="D62" s="32"/>
      <c r="E62" s="32"/>
      <c r="F62" s="35"/>
      <c r="G62" s="36"/>
      <c r="H62" s="32"/>
      <c r="I62" s="32"/>
      <c r="J62" s="35"/>
      <c r="K62" s="36"/>
      <c r="L62" s="33"/>
      <c r="M62" s="33"/>
      <c r="N62" s="33"/>
      <c r="O62" s="28"/>
      <c r="P62" s="33"/>
      <c r="Q62" s="33">
        <v>30</v>
      </c>
      <c r="R62" s="33"/>
      <c r="S62" s="28">
        <v>2</v>
      </c>
      <c r="T62" s="34"/>
      <c r="U62" s="34">
        <v>30</v>
      </c>
      <c r="V62" s="34"/>
      <c r="W62" s="28">
        <v>3</v>
      </c>
      <c r="X62" s="34"/>
      <c r="Y62" s="34">
        <v>30</v>
      </c>
      <c r="Z62" s="34"/>
      <c r="AA62" s="28">
        <v>2</v>
      </c>
      <c r="AB62" s="75">
        <f>SUM(AC62:AE62)</f>
        <v>90</v>
      </c>
      <c r="AC62" s="74">
        <f t="shared" si="15"/>
        <v>0</v>
      </c>
      <c r="AD62" s="45">
        <f t="shared" si="15"/>
        <v>90</v>
      </c>
      <c r="AE62" s="45">
        <f t="shared" si="15"/>
        <v>0</v>
      </c>
      <c r="AF62" s="77">
        <f t="shared" si="15"/>
        <v>7</v>
      </c>
    </row>
    <row r="63" spans="1:32" s="15" customFormat="1" ht="20.100000000000001" customHeight="1" x14ac:dyDescent="0.2">
      <c r="A63" s="83">
        <v>40</v>
      </c>
      <c r="B63" s="82" t="s">
        <v>65</v>
      </c>
      <c r="C63" s="42" t="s">
        <v>66</v>
      </c>
      <c r="D63" s="32"/>
      <c r="E63" s="32"/>
      <c r="F63" s="35"/>
      <c r="G63" s="36"/>
      <c r="H63" s="35"/>
      <c r="I63" s="35"/>
      <c r="J63" s="35"/>
      <c r="K63" s="36"/>
      <c r="L63" s="33"/>
      <c r="M63" s="33"/>
      <c r="N63" s="33"/>
      <c r="O63" s="28"/>
      <c r="P63" s="33"/>
      <c r="Q63" s="33">
        <v>30</v>
      </c>
      <c r="R63" s="33"/>
      <c r="S63" s="28">
        <v>1</v>
      </c>
      <c r="T63" s="34"/>
      <c r="U63" s="34">
        <v>30</v>
      </c>
      <c r="V63" s="34"/>
      <c r="W63" s="28">
        <v>2</v>
      </c>
      <c r="X63" s="34"/>
      <c r="Y63" s="34">
        <v>30</v>
      </c>
      <c r="Z63" s="34"/>
      <c r="AA63" s="28">
        <v>4</v>
      </c>
      <c r="AB63" s="75">
        <f>SUM(AC63:AE63)</f>
        <v>90</v>
      </c>
      <c r="AC63" s="74">
        <f>D63+H63+L63+P63+T63+X63</f>
        <v>0</v>
      </c>
      <c r="AD63" s="45">
        <f>E63+I63+M63+Q63+U63+Y63</f>
        <v>90</v>
      </c>
      <c r="AE63" s="45">
        <f>F63+J63+N63+R63+V63+Z63</f>
        <v>0</v>
      </c>
      <c r="AF63" s="77">
        <f>G63+K63+O63+S63+W63+AA63</f>
        <v>7</v>
      </c>
    </row>
    <row r="64" spans="1:32" s="14" customFormat="1" ht="20.100000000000001" customHeight="1" x14ac:dyDescent="0.2">
      <c r="A64" s="105" t="s">
        <v>67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75">
        <f>SUM(AC64:AE64)</f>
        <v>0</v>
      </c>
      <c r="AC64" s="56">
        <v>0</v>
      </c>
      <c r="AD64" s="43">
        <v>0</v>
      </c>
      <c r="AE64" s="43">
        <v>0</v>
      </c>
      <c r="AF64" s="99">
        <f>AF65</f>
        <v>18</v>
      </c>
    </row>
    <row r="65" spans="1:32" s="14" customFormat="1" ht="20.100000000000001" customHeight="1" thickBot="1" x14ac:dyDescent="0.25">
      <c r="A65" s="84">
        <v>41</v>
      </c>
      <c r="B65" s="80" t="s">
        <v>33</v>
      </c>
      <c r="C65" s="98" t="s">
        <v>42</v>
      </c>
      <c r="D65" s="57"/>
      <c r="E65" s="57"/>
      <c r="F65" s="57"/>
      <c r="G65" s="59"/>
      <c r="H65" s="57"/>
      <c r="I65" s="72"/>
      <c r="J65" s="72"/>
      <c r="K65" s="90"/>
      <c r="L65" s="72"/>
      <c r="M65" s="72"/>
      <c r="N65" s="72"/>
      <c r="O65" s="73">
        <v>2</v>
      </c>
      <c r="P65" s="72"/>
      <c r="Q65" s="72"/>
      <c r="R65" s="72"/>
      <c r="S65" s="73">
        <v>5</v>
      </c>
      <c r="T65" s="72"/>
      <c r="U65" s="72"/>
      <c r="V65" s="72"/>
      <c r="W65" s="73">
        <v>5</v>
      </c>
      <c r="X65" s="72"/>
      <c r="Y65" s="72"/>
      <c r="Z65" s="72"/>
      <c r="AA65" s="73">
        <v>6</v>
      </c>
      <c r="AB65" s="63"/>
      <c r="AC65" s="64"/>
      <c r="AD65" s="61"/>
      <c r="AE65" s="61"/>
      <c r="AF65" s="79">
        <f>O65+S65+W65+AA65</f>
        <v>18</v>
      </c>
    </row>
    <row r="66" spans="1:32" s="14" customFormat="1" ht="20.100000000000001" customHeight="1" thickBot="1" x14ac:dyDescent="0.25">
      <c r="A66" s="149" t="s">
        <v>34</v>
      </c>
      <c r="B66" s="150"/>
      <c r="C66" s="150"/>
      <c r="D66" s="65">
        <f t="shared" ref="D66:AA66" si="16">SUM(D17:D25,D27:D34,D36:D41,D43:D47,D49:D51,D54:D59,D61:D63,D65)</f>
        <v>59</v>
      </c>
      <c r="E66" s="65">
        <f t="shared" si="16"/>
        <v>450</v>
      </c>
      <c r="F66" s="65">
        <f t="shared" si="16"/>
        <v>60</v>
      </c>
      <c r="G66" s="129">
        <f t="shared" si="16"/>
        <v>30</v>
      </c>
      <c r="H66" s="65">
        <f t="shared" si="16"/>
        <v>60</v>
      </c>
      <c r="I66" s="65">
        <f t="shared" si="16"/>
        <v>515</v>
      </c>
      <c r="J66" s="65">
        <f t="shared" si="16"/>
        <v>30</v>
      </c>
      <c r="K66" s="129">
        <f t="shared" si="16"/>
        <v>30</v>
      </c>
      <c r="L66" s="65">
        <f t="shared" si="16"/>
        <v>105</v>
      </c>
      <c r="M66" s="65">
        <f t="shared" si="16"/>
        <v>270</v>
      </c>
      <c r="N66" s="65">
        <f t="shared" si="16"/>
        <v>0</v>
      </c>
      <c r="O66" s="129">
        <f t="shared" si="16"/>
        <v>30</v>
      </c>
      <c r="P66" s="65">
        <f t="shared" si="16"/>
        <v>60</v>
      </c>
      <c r="Q66" s="65">
        <f t="shared" si="16"/>
        <v>330</v>
      </c>
      <c r="R66" s="65">
        <f t="shared" si="16"/>
        <v>0</v>
      </c>
      <c r="S66" s="129">
        <f t="shared" si="16"/>
        <v>30</v>
      </c>
      <c r="T66" s="65">
        <f t="shared" si="16"/>
        <v>30</v>
      </c>
      <c r="U66" s="65">
        <f t="shared" si="16"/>
        <v>315</v>
      </c>
      <c r="V66" s="65">
        <f t="shared" si="16"/>
        <v>0</v>
      </c>
      <c r="W66" s="129">
        <f t="shared" si="16"/>
        <v>30</v>
      </c>
      <c r="X66" s="65">
        <f t="shared" si="16"/>
        <v>0</v>
      </c>
      <c r="Y66" s="65">
        <f t="shared" si="16"/>
        <v>195</v>
      </c>
      <c r="Z66" s="65">
        <f t="shared" si="16"/>
        <v>0</v>
      </c>
      <c r="AA66" s="141">
        <f t="shared" si="16"/>
        <v>30</v>
      </c>
      <c r="AB66" s="76">
        <f>AB64+AB52+AB48+AB42+AB35+AB26+AB16</f>
        <v>2479</v>
      </c>
      <c r="AC66" s="101">
        <f>AC64+AC52+AC48+AC42+AC35+AC26+AC16</f>
        <v>314</v>
      </c>
      <c r="AD66" s="102">
        <f>AD64+AD52+AD48+AD42+AD35+AD26+AD16</f>
        <v>2075</v>
      </c>
      <c r="AE66" s="102">
        <f>AE64+AE52+AE48+AE42+AE35+AE26+AE16</f>
        <v>90</v>
      </c>
      <c r="AF66" s="103">
        <f>AF16+AF26+AF35+AF42+AF48+AF53+AF60+AF64</f>
        <v>180</v>
      </c>
    </row>
    <row r="67" spans="1:32" s="14" customFormat="1" ht="20.100000000000001" customHeight="1" x14ac:dyDescent="0.2">
      <c r="A67" s="151"/>
      <c r="B67" s="152"/>
      <c r="C67" s="152"/>
      <c r="D67" s="107">
        <f>D66+E66+F66</f>
        <v>569</v>
      </c>
      <c r="E67" s="107"/>
      <c r="F67" s="107"/>
      <c r="G67" s="130"/>
      <c r="H67" s="107">
        <f>H66+I66+J66</f>
        <v>605</v>
      </c>
      <c r="I67" s="107"/>
      <c r="J67" s="107"/>
      <c r="K67" s="130"/>
      <c r="L67" s="107">
        <f>L66+M66+N66</f>
        <v>375</v>
      </c>
      <c r="M67" s="107"/>
      <c r="N67" s="107"/>
      <c r="O67" s="130"/>
      <c r="P67" s="107">
        <f>P66+Q66+R66</f>
        <v>390</v>
      </c>
      <c r="Q67" s="107"/>
      <c r="R67" s="107"/>
      <c r="S67" s="130"/>
      <c r="T67" s="107">
        <f>T66+U66+V66</f>
        <v>345</v>
      </c>
      <c r="U67" s="107"/>
      <c r="V67" s="107"/>
      <c r="W67" s="130"/>
      <c r="X67" s="107">
        <f>X66+Y66+Z66</f>
        <v>195</v>
      </c>
      <c r="Y67" s="107"/>
      <c r="Z67" s="107"/>
      <c r="AA67" s="130"/>
      <c r="AB67" s="131">
        <f>D68+L68+T68</f>
        <v>2479</v>
      </c>
      <c r="AC67" s="132"/>
      <c r="AD67" s="132"/>
      <c r="AE67" s="133"/>
      <c r="AF67" s="108">
        <f>G66+K66+O66+S66+W66+AA66</f>
        <v>180</v>
      </c>
    </row>
    <row r="68" spans="1:32" s="14" customFormat="1" ht="20.100000000000001" customHeight="1" thickBot="1" x14ac:dyDescent="0.25">
      <c r="A68" s="153"/>
      <c r="B68" s="154"/>
      <c r="C68" s="154"/>
      <c r="D68" s="140">
        <f>D67+H67</f>
        <v>1174</v>
      </c>
      <c r="E68" s="140"/>
      <c r="F68" s="140"/>
      <c r="G68" s="140"/>
      <c r="H68" s="140"/>
      <c r="I68" s="140"/>
      <c r="J68" s="140"/>
      <c r="K68" s="70">
        <f>G66+K66</f>
        <v>60</v>
      </c>
      <c r="L68" s="140">
        <f>L67+P67</f>
        <v>765</v>
      </c>
      <c r="M68" s="140"/>
      <c r="N68" s="140"/>
      <c r="O68" s="140"/>
      <c r="P68" s="140"/>
      <c r="Q68" s="140"/>
      <c r="R68" s="140"/>
      <c r="S68" s="70">
        <f>O66+S66</f>
        <v>60</v>
      </c>
      <c r="T68" s="140">
        <f>T67+X67</f>
        <v>540</v>
      </c>
      <c r="U68" s="140"/>
      <c r="V68" s="140"/>
      <c r="W68" s="140"/>
      <c r="X68" s="140"/>
      <c r="Y68" s="140"/>
      <c r="Z68" s="140"/>
      <c r="AA68" s="70">
        <f>W66+AA66</f>
        <v>60</v>
      </c>
      <c r="AB68" s="134"/>
      <c r="AC68" s="135"/>
      <c r="AD68" s="135"/>
      <c r="AE68" s="136"/>
      <c r="AF68" s="109"/>
    </row>
    <row r="69" spans="1:32" s="14" customFormat="1" x14ac:dyDescent="0.2">
      <c r="A69" s="16"/>
      <c r="B69" s="17"/>
      <c r="C69" s="18"/>
      <c r="D69" s="19"/>
      <c r="E69" s="19"/>
      <c r="F69" s="20"/>
      <c r="G69" s="19"/>
      <c r="H69" s="19"/>
      <c r="I69" s="19"/>
      <c r="J69" s="20"/>
      <c r="K69" s="21"/>
      <c r="L69" s="21"/>
      <c r="M69" s="22"/>
      <c r="N69" s="23"/>
      <c r="O69" s="24"/>
      <c r="P69" s="24"/>
      <c r="Q69" s="24"/>
      <c r="R69" s="25"/>
      <c r="S69" s="22"/>
      <c r="T69" s="26"/>
      <c r="U69" s="22"/>
      <c r="V69" s="23"/>
      <c r="W69" s="24"/>
      <c r="X69" s="24"/>
      <c r="Y69" s="24"/>
      <c r="Z69" s="25"/>
      <c r="AA69" s="27"/>
      <c r="AB69" s="40"/>
      <c r="AC69" s="40"/>
      <c r="AD69" s="40"/>
      <c r="AE69" s="41"/>
      <c r="AF69" s="37"/>
    </row>
    <row r="70" spans="1:32" x14ac:dyDescent="0.2">
      <c r="A70" s="93"/>
    </row>
    <row r="71" spans="1:32" x14ac:dyDescent="0.2">
      <c r="A71" s="93"/>
    </row>
  </sheetData>
  <mergeCells count="60">
    <mergeCell ref="A6:AF6"/>
    <mergeCell ref="A7:AF7"/>
    <mergeCell ref="A8:AF8"/>
    <mergeCell ref="A11:AE11"/>
    <mergeCell ref="A66:C68"/>
    <mergeCell ref="G66:G67"/>
    <mergeCell ref="K66:K67"/>
    <mergeCell ref="O66:O67"/>
    <mergeCell ref="D67:F67"/>
    <mergeCell ref="L67:N67"/>
    <mergeCell ref="P67:R67"/>
    <mergeCell ref="T67:V67"/>
    <mergeCell ref="A13:A15"/>
    <mergeCell ref="B13:B15"/>
    <mergeCell ref="C13:C15"/>
    <mergeCell ref="D13:K13"/>
    <mergeCell ref="A1:AF1"/>
    <mergeCell ref="A2:AF2"/>
    <mergeCell ref="A3:AF3"/>
    <mergeCell ref="A4:AF4"/>
    <mergeCell ref="A5:AF5"/>
    <mergeCell ref="A26:AA26"/>
    <mergeCell ref="A16:AA16"/>
    <mergeCell ref="K14:K15"/>
    <mergeCell ref="H14:J14"/>
    <mergeCell ref="L14:N14"/>
    <mergeCell ref="P14:R14"/>
    <mergeCell ref="O14:O15"/>
    <mergeCell ref="X67:Z67"/>
    <mergeCell ref="S66:S67"/>
    <mergeCell ref="AB67:AE68"/>
    <mergeCell ref="G14:G15"/>
    <mergeCell ref="D14:F14"/>
    <mergeCell ref="A35:AA35"/>
    <mergeCell ref="A42:AA42"/>
    <mergeCell ref="C27:C34"/>
    <mergeCell ref="A48:AA48"/>
    <mergeCell ref="A52:AA52"/>
    <mergeCell ref="A53:AA53"/>
    <mergeCell ref="L68:R68"/>
    <mergeCell ref="T68:Z68"/>
    <mergeCell ref="W66:W67"/>
    <mergeCell ref="AA66:AA67"/>
    <mergeCell ref="D68:J68"/>
    <mergeCell ref="A60:AA60"/>
    <mergeCell ref="H67:J67"/>
    <mergeCell ref="AF67:AF68"/>
    <mergeCell ref="A9:AF9"/>
    <mergeCell ref="A64:AA64"/>
    <mergeCell ref="A12:AF12"/>
    <mergeCell ref="T14:V14"/>
    <mergeCell ref="W14:W15"/>
    <mergeCell ref="X14:Z14"/>
    <mergeCell ref="AA14:AA15"/>
    <mergeCell ref="L13:S13"/>
    <mergeCell ref="T13:AA13"/>
    <mergeCell ref="AB13:AB15"/>
    <mergeCell ref="AC13:AE14"/>
    <mergeCell ref="AF13:AF15"/>
    <mergeCell ref="S14:S15"/>
  </mergeCells>
  <phoneticPr fontId="1" type="noConversion"/>
  <printOptions horizontalCentered="1"/>
  <pageMargins left="0.59055118110236227" right="0.59055118110236227" top="0.39370078740157483" bottom="0.39370078740157483" header="0.23622047244094491" footer="0.31496062992125984"/>
  <pageSetup paperSize="9" scale="6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66"/>
  <sheetViews>
    <sheetView zoomScaleNormal="100" zoomScalePageLayoutView="125" workbookViewId="0">
      <selection activeCell="U46" sqref="U46"/>
    </sheetView>
  </sheetViews>
  <sheetFormatPr defaultColWidth="8.85546875" defaultRowHeight="12.75" x14ac:dyDescent="0.2"/>
  <cols>
    <col min="1" max="1" width="3" style="2" customWidth="1"/>
    <col min="2" max="2" width="25.42578125" customWidth="1"/>
    <col min="3" max="3" width="6.42578125" style="3" customWidth="1"/>
    <col min="4" max="6" width="3.28515625" style="4" customWidth="1"/>
    <col min="7" max="7" width="3.28515625" style="5" customWidth="1"/>
    <col min="8" max="10" width="3.28515625" style="4" customWidth="1"/>
    <col min="11" max="11" width="3.28515625" style="5" customWidth="1"/>
    <col min="12" max="14" width="3.28515625" style="4" customWidth="1"/>
    <col min="15" max="15" width="3.28515625" style="5" customWidth="1"/>
    <col min="16" max="18" width="3.28515625" style="4" customWidth="1"/>
    <col min="19" max="19" width="3.28515625" style="5" customWidth="1"/>
    <col min="20" max="22" width="3.28515625" style="4" customWidth="1"/>
    <col min="23" max="23" width="3.28515625" style="5" customWidth="1"/>
    <col min="24" max="26" width="3.28515625" style="4" customWidth="1"/>
    <col min="27" max="27" width="3.28515625" style="5" customWidth="1"/>
    <col min="28" max="28" width="5.140625" style="39" customWidth="1"/>
    <col min="29" max="29" width="3.7109375" style="7" customWidth="1"/>
    <col min="30" max="30" width="4.140625" style="7" customWidth="1"/>
    <col min="31" max="31" width="3.7109375" style="7" customWidth="1"/>
    <col min="32" max="32" width="3.7109375" style="6" customWidth="1"/>
  </cols>
  <sheetData>
    <row r="1" spans="1:32" x14ac:dyDescent="0.2">
      <c r="A1" s="144" t="s">
        <v>97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x14ac:dyDescent="0.2">
      <c r="A2" s="144" t="s">
        <v>93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</row>
    <row r="3" spans="1:32" x14ac:dyDescent="0.2">
      <c r="A3" s="144" t="s">
        <v>94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</row>
    <row r="4" spans="1:32" x14ac:dyDescent="0.2">
      <c r="A4" s="144" t="s">
        <v>95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</row>
    <row r="5" spans="1:32" ht="12.75" customHeight="1" x14ac:dyDescent="0.2">
      <c r="A5" s="145" t="s">
        <v>96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</row>
    <row r="6" spans="1:32" x14ac:dyDescent="0.2">
      <c r="A6" s="146" t="s">
        <v>39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</row>
    <row r="7" spans="1:32" x14ac:dyDescent="0.2">
      <c r="A7" s="147" t="s">
        <v>40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</row>
    <row r="8" spans="1:32" x14ac:dyDescent="0.2">
      <c r="A8" s="110" t="s">
        <v>87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</row>
    <row r="9" spans="1:32" ht="15" customHeight="1" x14ac:dyDescent="0.2">
      <c r="A9" s="110" t="s">
        <v>89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</row>
    <row r="10" spans="1:32" ht="9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1"/>
      <c r="AC10" s="13"/>
      <c r="AD10" s="13"/>
      <c r="AE10" s="13"/>
      <c r="AF10" s="13"/>
    </row>
    <row r="11" spans="1:32" x14ac:dyDescent="0.2">
      <c r="A11" s="148" t="s">
        <v>91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3"/>
    </row>
    <row r="12" spans="1:32" s="14" customFormat="1" ht="13.5" thickBot="1" x14ac:dyDescent="0.25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</row>
    <row r="13" spans="1:32" s="14" customFormat="1" ht="12.75" customHeight="1" x14ac:dyDescent="0.2">
      <c r="A13" s="155" t="s">
        <v>0</v>
      </c>
      <c r="B13" s="124" t="s">
        <v>1</v>
      </c>
      <c r="C13" s="157" t="s">
        <v>72</v>
      </c>
      <c r="D13" s="119" t="s">
        <v>2</v>
      </c>
      <c r="E13" s="119"/>
      <c r="F13" s="119"/>
      <c r="G13" s="119"/>
      <c r="H13" s="119"/>
      <c r="I13" s="119"/>
      <c r="J13" s="119"/>
      <c r="K13" s="119"/>
      <c r="L13" s="119" t="s">
        <v>3</v>
      </c>
      <c r="M13" s="119"/>
      <c r="N13" s="119"/>
      <c r="O13" s="119"/>
      <c r="P13" s="119"/>
      <c r="Q13" s="119"/>
      <c r="R13" s="119"/>
      <c r="S13" s="119"/>
      <c r="T13" s="119" t="s">
        <v>4</v>
      </c>
      <c r="U13" s="119"/>
      <c r="V13" s="119"/>
      <c r="W13" s="119"/>
      <c r="X13" s="119"/>
      <c r="Y13" s="119"/>
      <c r="Z13" s="119"/>
      <c r="AA13" s="120"/>
      <c r="AB13" s="121" t="s">
        <v>5</v>
      </c>
      <c r="AC13" s="123" t="s">
        <v>6</v>
      </c>
      <c r="AD13" s="124"/>
      <c r="AE13" s="124"/>
      <c r="AF13" s="127" t="s">
        <v>7</v>
      </c>
    </row>
    <row r="14" spans="1:32" s="14" customFormat="1" ht="12.75" customHeight="1" x14ac:dyDescent="0.2">
      <c r="A14" s="156"/>
      <c r="B14" s="126"/>
      <c r="C14" s="158"/>
      <c r="D14" s="169" t="s">
        <v>8</v>
      </c>
      <c r="E14" s="169"/>
      <c r="F14" s="169"/>
      <c r="G14" s="168" t="s">
        <v>7</v>
      </c>
      <c r="H14" s="169" t="s">
        <v>9</v>
      </c>
      <c r="I14" s="169"/>
      <c r="J14" s="169"/>
      <c r="K14" s="168" t="s">
        <v>7</v>
      </c>
      <c r="L14" s="169" t="s">
        <v>10</v>
      </c>
      <c r="M14" s="169"/>
      <c r="N14" s="169"/>
      <c r="O14" s="168" t="s">
        <v>7</v>
      </c>
      <c r="P14" s="169" t="s">
        <v>11</v>
      </c>
      <c r="Q14" s="169"/>
      <c r="R14" s="169"/>
      <c r="S14" s="168" t="s">
        <v>7</v>
      </c>
      <c r="T14" s="169" t="s">
        <v>12</v>
      </c>
      <c r="U14" s="169"/>
      <c r="V14" s="169"/>
      <c r="W14" s="168" t="s">
        <v>7</v>
      </c>
      <c r="X14" s="169" t="s">
        <v>13</v>
      </c>
      <c r="Y14" s="169"/>
      <c r="Z14" s="169"/>
      <c r="AA14" s="175" t="s">
        <v>7</v>
      </c>
      <c r="AB14" s="122"/>
      <c r="AC14" s="125"/>
      <c r="AD14" s="126"/>
      <c r="AE14" s="126"/>
      <c r="AF14" s="128"/>
    </row>
    <row r="15" spans="1:32" s="14" customFormat="1" ht="18.95" customHeight="1" x14ac:dyDescent="0.2">
      <c r="A15" s="156"/>
      <c r="B15" s="126"/>
      <c r="C15" s="158"/>
      <c r="D15" s="29" t="s">
        <v>14</v>
      </c>
      <c r="E15" s="29" t="s">
        <v>15</v>
      </c>
      <c r="F15" s="29" t="s">
        <v>16</v>
      </c>
      <c r="G15" s="168"/>
      <c r="H15" s="29" t="s">
        <v>14</v>
      </c>
      <c r="I15" s="29" t="s">
        <v>15</v>
      </c>
      <c r="J15" s="29" t="s">
        <v>16</v>
      </c>
      <c r="K15" s="168"/>
      <c r="L15" s="30" t="s">
        <v>14</v>
      </c>
      <c r="M15" s="30" t="s">
        <v>15</v>
      </c>
      <c r="N15" s="30" t="s">
        <v>16</v>
      </c>
      <c r="O15" s="168"/>
      <c r="P15" s="30" t="s">
        <v>14</v>
      </c>
      <c r="Q15" s="30" t="s">
        <v>15</v>
      </c>
      <c r="R15" s="30" t="s">
        <v>16</v>
      </c>
      <c r="S15" s="168"/>
      <c r="T15" s="31" t="s">
        <v>14</v>
      </c>
      <c r="U15" s="31" t="s">
        <v>15</v>
      </c>
      <c r="V15" s="31" t="s">
        <v>16</v>
      </c>
      <c r="W15" s="168"/>
      <c r="X15" s="31" t="s">
        <v>14</v>
      </c>
      <c r="Y15" s="31" t="s">
        <v>15</v>
      </c>
      <c r="Z15" s="31" t="s">
        <v>16</v>
      </c>
      <c r="AA15" s="175"/>
      <c r="AB15" s="122"/>
      <c r="AC15" s="96" t="s">
        <v>14</v>
      </c>
      <c r="AD15" s="97" t="s">
        <v>15</v>
      </c>
      <c r="AE15" s="97" t="s">
        <v>16</v>
      </c>
      <c r="AF15" s="128"/>
    </row>
    <row r="16" spans="1:32" s="14" customFormat="1" ht="20.100000000000001" customHeight="1" x14ac:dyDescent="0.2">
      <c r="A16" s="170" t="s">
        <v>41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  <c r="AB16" s="75">
        <f t="shared" ref="AB16:AB25" si="0">SUM(AC16:AE16)</f>
        <v>299</v>
      </c>
      <c r="AC16" s="55">
        <f>SUM(AC17:AC25)</f>
        <v>89</v>
      </c>
      <c r="AD16" s="44">
        <f>SUM(AD17:AD25)</f>
        <v>180</v>
      </c>
      <c r="AE16" s="44">
        <f>SUM(AE17:AE25)</f>
        <v>30</v>
      </c>
      <c r="AF16" s="78">
        <f>SUM(AF17:AF25)</f>
        <v>17</v>
      </c>
    </row>
    <row r="17" spans="1:32" s="14" customFormat="1" ht="20.100000000000001" customHeight="1" x14ac:dyDescent="0.2">
      <c r="A17" s="83">
        <v>1</v>
      </c>
      <c r="B17" s="81" t="s">
        <v>17</v>
      </c>
      <c r="C17" s="42" t="s">
        <v>42</v>
      </c>
      <c r="D17" s="35"/>
      <c r="E17" s="35"/>
      <c r="F17" s="35"/>
      <c r="G17" s="28"/>
      <c r="H17" s="32">
        <v>30</v>
      </c>
      <c r="I17" s="32"/>
      <c r="J17" s="32"/>
      <c r="K17" s="28">
        <v>2</v>
      </c>
      <c r="L17" s="33"/>
      <c r="M17" s="33"/>
      <c r="N17" s="33"/>
      <c r="O17" s="28"/>
      <c r="P17" s="33"/>
      <c r="Q17" s="33"/>
      <c r="R17" s="33"/>
      <c r="S17" s="36"/>
      <c r="T17" s="34"/>
      <c r="U17" s="34"/>
      <c r="V17" s="34"/>
      <c r="W17" s="36"/>
      <c r="X17" s="34"/>
      <c r="Y17" s="34"/>
      <c r="Z17" s="34"/>
      <c r="AA17" s="52"/>
      <c r="AB17" s="75">
        <f t="shared" si="0"/>
        <v>30</v>
      </c>
      <c r="AC17" s="74">
        <f t="shared" ref="AC17:AF25" si="1">D17+H17+L17+P17+T17+X17</f>
        <v>30</v>
      </c>
      <c r="AD17" s="45">
        <f t="shared" si="1"/>
        <v>0</v>
      </c>
      <c r="AE17" s="45">
        <f t="shared" si="1"/>
        <v>0</v>
      </c>
      <c r="AF17" s="77">
        <f t="shared" si="1"/>
        <v>2</v>
      </c>
    </row>
    <row r="18" spans="1:32" s="14" customFormat="1" ht="20.100000000000001" customHeight="1" x14ac:dyDescent="0.2">
      <c r="A18" s="83">
        <v>2</v>
      </c>
      <c r="B18" s="81" t="s">
        <v>18</v>
      </c>
      <c r="C18" s="42" t="s">
        <v>42</v>
      </c>
      <c r="D18" s="35"/>
      <c r="E18" s="32"/>
      <c r="F18" s="32">
        <v>30</v>
      </c>
      <c r="G18" s="28">
        <v>2</v>
      </c>
      <c r="H18" s="32"/>
      <c r="I18" s="32"/>
      <c r="J18" s="32"/>
      <c r="K18" s="28"/>
      <c r="L18" s="33"/>
      <c r="M18" s="33"/>
      <c r="N18" s="33"/>
      <c r="O18" s="28"/>
      <c r="P18" s="33"/>
      <c r="Q18" s="33"/>
      <c r="R18" s="33"/>
      <c r="S18" s="36"/>
      <c r="T18" s="34"/>
      <c r="U18" s="34"/>
      <c r="V18" s="34"/>
      <c r="W18" s="36"/>
      <c r="X18" s="34"/>
      <c r="Y18" s="34"/>
      <c r="Z18" s="34"/>
      <c r="AA18" s="52"/>
      <c r="AB18" s="75">
        <f t="shared" si="0"/>
        <v>30</v>
      </c>
      <c r="AC18" s="74">
        <f t="shared" si="1"/>
        <v>0</v>
      </c>
      <c r="AD18" s="45">
        <f t="shared" si="1"/>
        <v>0</v>
      </c>
      <c r="AE18" s="45">
        <f t="shared" si="1"/>
        <v>30</v>
      </c>
      <c r="AF18" s="77">
        <f t="shared" si="1"/>
        <v>2</v>
      </c>
    </row>
    <row r="19" spans="1:32" s="14" customFormat="1" ht="20.100000000000001" customHeight="1" x14ac:dyDescent="0.2">
      <c r="A19" s="83">
        <v>3</v>
      </c>
      <c r="B19" s="81" t="s">
        <v>43</v>
      </c>
      <c r="C19" s="42" t="s">
        <v>44</v>
      </c>
      <c r="D19" s="32">
        <v>4</v>
      </c>
      <c r="E19" s="32"/>
      <c r="F19" s="35"/>
      <c r="G19" s="28">
        <v>0</v>
      </c>
      <c r="H19" s="32"/>
      <c r="I19" s="32"/>
      <c r="J19" s="32"/>
      <c r="K19" s="28"/>
      <c r="L19" s="33"/>
      <c r="M19" s="33"/>
      <c r="N19" s="33"/>
      <c r="O19" s="28"/>
      <c r="P19" s="33"/>
      <c r="Q19" s="33"/>
      <c r="R19" s="33"/>
      <c r="S19" s="36"/>
      <c r="T19" s="34"/>
      <c r="U19" s="34"/>
      <c r="V19" s="34"/>
      <c r="W19" s="36"/>
      <c r="X19" s="34"/>
      <c r="Y19" s="34"/>
      <c r="Z19" s="34"/>
      <c r="AA19" s="52"/>
      <c r="AB19" s="75">
        <f t="shared" si="0"/>
        <v>4</v>
      </c>
      <c r="AC19" s="74">
        <f t="shared" si="1"/>
        <v>4</v>
      </c>
      <c r="AD19" s="45">
        <f t="shared" si="1"/>
        <v>0</v>
      </c>
      <c r="AE19" s="45">
        <f t="shared" si="1"/>
        <v>0</v>
      </c>
      <c r="AF19" s="77">
        <f t="shared" si="1"/>
        <v>0</v>
      </c>
    </row>
    <row r="20" spans="1:32" s="14" customFormat="1" ht="20.100000000000001" customHeight="1" x14ac:dyDescent="0.2">
      <c r="A20" s="83">
        <v>4</v>
      </c>
      <c r="B20" s="85" t="s">
        <v>19</v>
      </c>
      <c r="C20" s="42" t="s">
        <v>45</v>
      </c>
      <c r="D20" s="35"/>
      <c r="E20" s="32">
        <v>30</v>
      </c>
      <c r="F20" s="35"/>
      <c r="G20" s="28">
        <v>2</v>
      </c>
      <c r="H20" s="32"/>
      <c r="I20" s="32">
        <v>30</v>
      </c>
      <c r="J20" s="32"/>
      <c r="K20" s="28">
        <v>2</v>
      </c>
      <c r="L20" s="33"/>
      <c r="M20" s="33">
        <v>30</v>
      </c>
      <c r="N20" s="33"/>
      <c r="O20" s="28">
        <v>2</v>
      </c>
      <c r="P20" s="33"/>
      <c r="Q20" s="33"/>
      <c r="R20" s="33"/>
      <c r="S20" s="36"/>
      <c r="T20" s="34"/>
      <c r="U20" s="34"/>
      <c r="V20" s="34"/>
      <c r="W20" s="36"/>
      <c r="X20" s="34"/>
      <c r="Y20" s="34"/>
      <c r="Z20" s="34"/>
      <c r="AA20" s="52"/>
      <c r="AB20" s="75">
        <f t="shared" si="0"/>
        <v>90</v>
      </c>
      <c r="AC20" s="74">
        <f t="shared" si="1"/>
        <v>0</v>
      </c>
      <c r="AD20" s="45">
        <f t="shared" si="1"/>
        <v>90</v>
      </c>
      <c r="AE20" s="45">
        <f t="shared" si="1"/>
        <v>0</v>
      </c>
      <c r="AF20" s="77">
        <f t="shared" si="1"/>
        <v>6</v>
      </c>
    </row>
    <row r="21" spans="1:32" s="14" customFormat="1" ht="20.100000000000001" customHeight="1" x14ac:dyDescent="0.2">
      <c r="A21" s="83">
        <v>5</v>
      </c>
      <c r="B21" s="81" t="s">
        <v>20</v>
      </c>
      <c r="C21" s="42" t="s">
        <v>42</v>
      </c>
      <c r="D21" s="32">
        <v>20</v>
      </c>
      <c r="E21" s="32">
        <v>30</v>
      </c>
      <c r="F21" s="35"/>
      <c r="G21" s="28">
        <v>4</v>
      </c>
      <c r="H21" s="35"/>
      <c r="I21" s="35"/>
      <c r="J21" s="35"/>
      <c r="K21" s="28"/>
      <c r="L21" s="33"/>
      <c r="M21" s="33"/>
      <c r="N21" s="33"/>
      <c r="O21" s="28"/>
      <c r="P21" s="33"/>
      <c r="Q21" s="33"/>
      <c r="R21" s="33"/>
      <c r="S21" s="36"/>
      <c r="T21" s="34"/>
      <c r="U21" s="34"/>
      <c r="V21" s="34"/>
      <c r="W21" s="36"/>
      <c r="X21" s="34"/>
      <c r="Y21" s="34"/>
      <c r="Z21" s="34"/>
      <c r="AA21" s="53"/>
      <c r="AB21" s="75">
        <f t="shared" si="0"/>
        <v>50</v>
      </c>
      <c r="AC21" s="74">
        <f t="shared" si="1"/>
        <v>20</v>
      </c>
      <c r="AD21" s="45">
        <f t="shared" si="1"/>
        <v>30</v>
      </c>
      <c r="AE21" s="45">
        <f t="shared" si="1"/>
        <v>0</v>
      </c>
      <c r="AF21" s="77">
        <f t="shared" si="1"/>
        <v>4</v>
      </c>
    </row>
    <row r="22" spans="1:32" s="14" customFormat="1" ht="20.100000000000001" customHeight="1" x14ac:dyDescent="0.2">
      <c r="A22" s="83">
        <v>6</v>
      </c>
      <c r="B22" s="81" t="s">
        <v>21</v>
      </c>
      <c r="C22" s="42" t="s">
        <v>42</v>
      </c>
      <c r="D22" s="32">
        <v>5</v>
      </c>
      <c r="E22" s="32"/>
      <c r="F22" s="35"/>
      <c r="G22" s="28">
        <v>1</v>
      </c>
      <c r="H22" s="35"/>
      <c r="I22" s="35"/>
      <c r="J22" s="32"/>
      <c r="K22" s="28"/>
      <c r="L22" s="33"/>
      <c r="M22" s="33"/>
      <c r="N22" s="33"/>
      <c r="O22" s="28"/>
      <c r="P22" s="33"/>
      <c r="Q22" s="33"/>
      <c r="R22" s="33"/>
      <c r="S22" s="36"/>
      <c r="T22" s="34"/>
      <c r="U22" s="34"/>
      <c r="V22" s="34"/>
      <c r="W22" s="36"/>
      <c r="X22" s="34"/>
      <c r="Y22" s="34"/>
      <c r="Z22" s="34"/>
      <c r="AA22" s="52"/>
      <c r="AB22" s="75">
        <f t="shared" si="0"/>
        <v>5</v>
      </c>
      <c r="AC22" s="74">
        <f>D22+H22+L22+P22+T22+X22</f>
        <v>5</v>
      </c>
      <c r="AD22" s="45">
        <f>E22+I22+M22+Q22+U22+Y22</f>
        <v>0</v>
      </c>
      <c r="AE22" s="45">
        <f t="shared" si="1"/>
        <v>0</v>
      </c>
      <c r="AF22" s="77">
        <f t="shared" si="1"/>
        <v>1</v>
      </c>
    </row>
    <row r="23" spans="1:32" s="14" customFormat="1" ht="20.100000000000001" customHeight="1" x14ac:dyDescent="0.2">
      <c r="A23" s="83">
        <v>7</v>
      </c>
      <c r="B23" s="85" t="s">
        <v>22</v>
      </c>
      <c r="C23" s="42" t="s">
        <v>44</v>
      </c>
      <c r="D23" s="32"/>
      <c r="E23" s="32">
        <v>30</v>
      </c>
      <c r="F23" s="35"/>
      <c r="G23" s="28">
        <v>0</v>
      </c>
      <c r="H23" s="35"/>
      <c r="I23" s="32">
        <v>30</v>
      </c>
      <c r="J23" s="49"/>
      <c r="K23" s="28">
        <v>0</v>
      </c>
      <c r="L23" s="33"/>
      <c r="M23" s="33"/>
      <c r="N23" s="50"/>
      <c r="O23" s="48"/>
      <c r="P23" s="33"/>
      <c r="Q23" s="33"/>
      <c r="R23" s="50"/>
      <c r="S23" s="46"/>
      <c r="T23" s="34"/>
      <c r="U23" s="34"/>
      <c r="V23" s="51"/>
      <c r="W23" s="46"/>
      <c r="X23" s="34"/>
      <c r="Y23" s="34"/>
      <c r="Z23" s="51"/>
      <c r="AA23" s="54"/>
      <c r="AB23" s="75">
        <f t="shared" si="0"/>
        <v>60</v>
      </c>
      <c r="AC23" s="74">
        <f t="shared" si="1"/>
        <v>0</v>
      </c>
      <c r="AD23" s="45">
        <f t="shared" si="1"/>
        <v>60</v>
      </c>
      <c r="AE23" s="45">
        <f t="shared" si="1"/>
        <v>0</v>
      </c>
      <c r="AF23" s="77">
        <f t="shared" si="1"/>
        <v>0</v>
      </c>
    </row>
    <row r="24" spans="1:32" s="14" customFormat="1" ht="20.100000000000001" customHeight="1" x14ac:dyDescent="0.2">
      <c r="A24" s="83">
        <v>8</v>
      </c>
      <c r="B24" s="85" t="s">
        <v>78</v>
      </c>
      <c r="C24" s="42" t="s">
        <v>42</v>
      </c>
      <c r="D24" s="32"/>
      <c r="E24" s="32"/>
      <c r="F24" s="35"/>
      <c r="G24" s="48"/>
      <c r="H24" s="35"/>
      <c r="I24" s="35"/>
      <c r="J24" s="49"/>
      <c r="K24" s="48"/>
      <c r="L24" s="33">
        <v>15</v>
      </c>
      <c r="M24" s="33"/>
      <c r="N24" s="50"/>
      <c r="O24" s="48">
        <v>1</v>
      </c>
      <c r="P24" s="33"/>
      <c r="Q24" s="33"/>
      <c r="R24" s="50"/>
      <c r="S24" s="46"/>
      <c r="T24" s="34"/>
      <c r="U24" s="34"/>
      <c r="V24" s="51"/>
      <c r="W24" s="46"/>
      <c r="X24" s="34"/>
      <c r="Y24" s="34"/>
      <c r="Z24" s="51"/>
      <c r="AA24" s="54"/>
      <c r="AB24" s="75">
        <f t="shared" si="0"/>
        <v>15</v>
      </c>
      <c r="AC24" s="74">
        <f t="shared" si="1"/>
        <v>15</v>
      </c>
      <c r="AD24" s="45">
        <f t="shared" si="1"/>
        <v>0</v>
      </c>
      <c r="AE24" s="45">
        <f t="shared" si="1"/>
        <v>0</v>
      </c>
      <c r="AF24" s="77">
        <f t="shared" si="1"/>
        <v>1</v>
      </c>
    </row>
    <row r="25" spans="1:32" s="14" customFormat="1" ht="20.100000000000001" customHeight="1" x14ac:dyDescent="0.2">
      <c r="A25" s="83">
        <v>9</v>
      </c>
      <c r="B25" s="85" t="s">
        <v>79</v>
      </c>
      <c r="C25" s="42" t="s">
        <v>42</v>
      </c>
      <c r="D25" s="32"/>
      <c r="E25" s="32"/>
      <c r="F25" s="35"/>
      <c r="G25" s="48"/>
      <c r="H25" s="35"/>
      <c r="I25" s="35"/>
      <c r="J25" s="49"/>
      <c r="K25" s="48"/>
      <c r="L25" s="33">
        <v>15</v>
      </c>
      <c r="M25" s="33"/>
      <c r="N25" s="50"/>
      <c r="O25" s="48">
        <v>1</v>
      </c>
      <c r="P25" s="33"/>
      <c r="Q25" s="33"/>
      <c r="R25" s="50"/>
      <c r="S25" s="46"/>
      <c r="T25" s="34"/>
      <c r="U25" s="34"/>
      <c r="V25" s="51"/>
      <c r="W25" s="46"/>
      <c r="X25" s="34"/>
      <c r="Y25" s="34"/>
      <c r="Z25" s="51"/>
      <c r="AA25" s="54"/>
      <c r="AB25" s="75">
        <f t="shared" si="0"/>
        <v>15</v>
      </c>
      <c r="AC25" s="74">
        <f t="shared" si="1"/>
        <v>15</v>
      </c>
      <c r="AD25" s="45">
        <f t="shared" si="1"/>
        <v>0</v>
      </c>
      <c r="AE25" s="45">
        <f t="shared" si="1"/>
        <v>0</v>
      </c>
      <c r="AF25" s="100">
        <f t="shared" si="1"/>
        <v>1</v>
      </c>
    </row>
    <row r="26" spans="1:32" s="15" customFormat="1" ht="20.100000000000001" customHeight="1" x14ac:dyDescent="0.2">
      <c r="A26" s="170" t="s">
        <v>46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4"/>
      <c r="AB26" s="75">
        <f t="shared" ref="AB26:AB51" si="2">SUM(AC26:AE26)</f>
        <v>1125</v>
      </c>
      <c r="AC26" s="55">
        <f>SUM(AC27:AC34)</f>
        <v>0</v>
      </c>
      <c r="AD26" s="44">
        <f>SUM(AD27:AD34)</f>
        <v>1065</v>
      </c>
      <c r="AE26" s="44">
        <f>SUM(AE27:AE34)</f>
        <v>60</v>
      </c>
      <c r="AF26" s="78">
        <f>SUM(AF27:AF34)</f>
        <v>60</v>
      </c>
    </row>
    <row r="27" spans="1:32" s="15" customFormat="1" ht="20.100000000000001" customHeight="1" x14ac:dyDescent="0.2">
      <c r="A27" s="83">
        <v>10</v>
      </c>
      <c r="B27" s="81" t="s">
        <v>47</v>
      </c>
      <c r="C27" s="137" t="s">
        <v>48</v>
      </c>
      <c r="D27" s="32"/>
      <c r="E27" s="32"/>
      <c r="F27" s="35"/>
      <c r="G27" s="28"/>
      <c r="H27" s="32"/>
      <c r="I27" s="32"/>
      <c r="J27" s="32"/>
      <c r="K27" s="28"/>
      <c r="L27" s="33"/>
      <c r="M27" s="33">
        <v>30</v>
      </c>
      <c r="N27" s="33"/>
      <c r="O27" s="28">
        <v>2</v>
      </c>
      <c r="P27" s="33"/>
      <c r="Q27" s="33">
        <v>30</v>
      </c>
      <c r="R27" s="33"/>
      <c r="S27" s="28">
        <v>2</v>
      </c>
      <c r="T27" s="34"/>
      <c r="U27" s="34">
        <v>30</v>
      </c>
      <c r="V27" s="34"/>
      <c r="W27" s="28">
        <v>2</v>
      </c>
      <c r="X27" s="34"/>
      <c r="Y27" s="34">
        <v>15</v>
      </c>
      <c r="Z27" s="34"/>
      <c r="AA27" s="28">
        <v>1</v>
      </c>
      <c r="AB27" s="75">
        <f t="shared" si="2"/>
        <v>105</v>
      </c>
      <c r="AC27" s="74">
        <f>SUM(D27,H27,L27,P27,T27,X27)</f>
        <v>0</v>
      </c>
      <c r="AD27" s="45">
        <f t="shared" ref="AD27:AF30" si="3">SUM(E27,I27,M27,Q27,U27,Y27)</f>
        <v>105</v>
      </c>
      <c r="AE27" s="45">
        <f t="shared" si="3"/>
        <v>0</v>
      </c>
      <c r="AF27" s="77">
        <f t="shared" si="3"/>
        <v>7</v>
      </c>
    </row>
    <row r="28" spans="1:32" s="15" customFormat="1" ht="20.100000000000001" customHeight="1" x14ac:dyDescent="0.2">
      <c r="A28" s="83">
        <v>11</v>
      </c>
      <c r="B28" s="81" t="s">
        <v>92</v>
      </c>
      <c r="C28" s="138"/>
      <c r="D28" s="32"/>
      <c r="E28" s="32"/>
      <c r="F28" s="35"/>
      <c r="G28" s="28"/>
      <c r="H28" s="32"/>
      <c r="I28" s="32"/>
      <c r="J28" s="32"/>
      <c r="K28" s="28"/>
      <c r="L28" s="33"/>
      <c r="M28" s="33">
        <v>30</v>
      </c>
      <c r="N28" s="33"/>
      <c r="O28" s="28">
        <v>2</v>
      </c>
      <c r="P28" s="33"/>
      <c r="Q28" s="33">
        <v>30</v>
      </c>
      <c r="R28" s="33"/>
      <c r="S28" s="28">
        <v>2</v>
      </c>
      <c r="T28" s="34"/>
      <c r="U28" s="34">
        <v>30</v>
      </c>
      <c r="V28" s="34"/>
      <c r="W28" s="28">
        <v>2</v>
      </c>
      <c r="X28" s="34"/>
      <c r="Y28" s="34">
        <v>30</v>
      </c>
      <c r="Z28" s="34"/>
      <c r="AA28" s="28">
        <v>2</v>
      </c>
      <c r="AB28" s="75">
        <f t="shared" si="2"/>
        <v>120</v>
      </c>
      <c r="AC28" s="74">
        <f>SUM(D28,H28,L28,P28,T28,X28)</f>
        <v>0</v>
      </c>
      <c r="AD28" s="45">
        <f t="shared" si="3"/>
        <v>120</v>
      </c>
      <c r="AE28" s="45">
        <f t="shared" si="3"/>
        <v>0</v>
      </c>
      <c r="AF28" s="77">
        <f t="shared" si="3"/>
        <v>8</v>
      </c>
    </row>
    <row r="29" spans="1:32" s="15" customFormat="1" ht="20.100000000000001" customHeight="1" x14ac:dyDescent="0.2">
      <c r="A29" s="83">
        <v>12</v>
      </c>
      <c r="B29" s="81" t="s">
        <v>49</v>
      </c>
      <c r="C29" s="138"/>
      <c r="D29" s="32"/>
      <c r="E29" s="32"/>
      <c r="F29" s="35"/>
      <c r="G29" s="28"/>
      <c r="H29" s="32"/>
      <c r="I29" s="32"/>
      <c r="J29" s="32"/>
      <c r="K29" s="28"/>
      <c r="L29" s="33"/>
      <c r="M29" s="33">
        <v>30</v>
      </c>
      <c r="N29" s="33"/>
      <c r="O29" s="28">
        <v>3</v>
      </c>
      <c r="P29" s="33"/>
      <c r="Q29" s="33">
        <v>30</v>
      </c>
      <c r="R29" s="33"/>
      <c r="S29" s="28">
        <v>2</v>
      </c>
      <c r="T29" s="34"/>
      <c r="U29" s="34">
        <v>30</v>
      </c>
      <c r="V29" s="34"/>
      <c r="W29" s="28">
        <v>2</v>
      </c>
      <c r="X29" s="34"/>
      <c r="Y29" s="34">
        <v>30</v>
      </c>
      <c r="Z29" s="34"/>
      <c r="AA29" s="28">
        <v>2</v>
      </c>
      <c r="AB29" s="75">
        <f t="shared" si="2"/>
        <v>120</v>
      </c>
      <c r="AC29" s="74">
        <f>SUM(D29,H29,L29,P29,T29,X29)</f>
        <v>0</v>
      </c>
      <c r="AD29" s="45">
        <f t="shared" si="3"/>
        <v>120</v>
      </c>
      <c r="AE29" s="45">
        <f t="shared" si="3"/>
        <v>0</v>
      </c>
      <c r="AF29" s="77">
        <f t="shared" si="3"/>
        <v>9</v>
      </c>
    </row>
    <row r="30" spans="1:32" s="15" customFormat="1" ht="20.100000000000001" customHeight="1" x14ac:dyDescent="0.2">
      <c r="A30" s="83">
        <v>13</v>
      </c>
      <c r="B30" s="81" t="s">
        <v>50</v>
      </c>
      <c r="C30" s="138"/>
      <c r="D30" s="32"/>
      <c r="E30" s="32">
        <v>60</v>
      </c>
      <c r="F30" s="35"/>
      <c r="G30" s="28">
        <v>3</v>
      </c>
      <c r="H30" s="32"/>
      <c r="I30" s="32">
        <v>90</v>
      </c>
      <c r="J30" s="32"/>
      <c r="K30" s="28">
        <v>4</v>
      </c>
      <c r="L30" s="33"/>
      <c r="M30" s="33">
        <v>30</v>
      </c>
      <c r="N30" s="33"/>
      <c r="O30" s="28">
        <v>2</v>
      </c>
      <c r="P30" s="33"/>
      <c r="Q30" s="33">
        <v>30</v>
      </c>
      <c r="R30" s="33"/>
      <c r="S30" s="28">
        <v>2</v>
      </c>
      <c r="T30" s="34"/>
      <c r="U30" s="34">
        <v>30</v>
      </c>
      <c r="V30" s="34"/>
      <c r="W30" s="28">
        <v>2</v>
      </c>
      <c r="X30" s="34"/>
      <c r="Y30" s="34">
        <v>30</v>
      </c>
      <c r="Z30" s="34"/>
      <c r="AA30" s="28">
        <v>1</v>
      </c>
      <c r="AB30" s="75">
        <f t="shared" si="2"/>
        <v>270</v>
      </c>
      <c r="AC30" s="74">
        <f>SUM(D30,H30,L30,P30,T30,X30)</f>
        <v>0</v>
      </c>
      <c r="AD30" s="45">
        <f t="shared" si="3"/>
        <v>270</v>
      </c>
      <c r="AE30" s="45">
        <f t="shared" si="3"/>
        <v>0</v>
      </c>
      <c r="AF30" s="77">
        <f t="shared" si="3"/>
        <v>14</v>
      </c>
    </row>
    <row r="31" spans="1:32" s="15" customFormat="1" ht="20.100000000000001" customHeight="1" x14ac:dyDescent="0.2">
      <c r="A31" s="83">
        <v>14</v>
      </c>
      <c r="B31" s="194" t="s">
        <v>51</v>
      </c>
      <c r="C31" s="138"/>
      <c r="D31" s="32"/>
      <c r="E31" s="32"/>
      <c r="F31" s="196">
        <v>30</v>
      </c>
      <c r="G31" s="28">
        <v>2</v>
      </c>
      <c r="H31" s="32"/>
      <c r="I31" s="32"/>
      <c r="J31" s="196">
        <v>30</v>
      </c>
      <c r="K31" s="28">
        <v>2</v>
      </c>
      <c r="L31" s="33"/>
      <c r="M31" s="33"/>
      <c r="N31" s="33"/>
      <c r="O31" s="28"/>
      <c r="P31" s="33"/>
      <c r="Q31" s="33"/>
      <c r="R31" s="33"/>
      <c r="S31" s="28"/>
      <c r="T31" s="34"/>
      <c r="U31" s="34"/>
      <c r="V31" s="34"/>
      <c r="W31" s="28"/>
      <c r="X31" s="34"/>
      <c r="Y31" s="34"/>
      <c r="Z31" s="34"/>
      <c r="AA31" s="28"/>
      <c r="AB31" s="75">
        <f t="shared" ref="AB31:AB33" si="4">SUM(AC31:AE31)</f>
        <v>60</v>
      </c>
      <c r="AC31" s="74">
        <f t="shared" ref="AC31:AC33" si="5">SUM(D31,H31,L31,P31,T31,X31)</f>
        <v>0</v>
      </c>
      <c r="AD31" s="45">
        <f t="shared" ref="AD31:AD33" si="6">SUM(E31,I31,M31,Q31,U31,Y31)</f>
        <v>0</v>
      </c>
      <c r="AE31" s="45">
        <f t="shared" ref="AE31:AE33" si="7">SUM(F31,J31,N31,R31,V31,Z31)</f>
        <v>60</v>
      </c>
      <c r="AF31" s="77">
        <f t="shared" ref="AF31:AF33" si="8">SUM(G31,K31,O31,S31,W31,AA31)</f>
        <v>4</v>
      </c>
    </row>
    <row r="32" spans="1:32" s="15" customFormat="1" ht="20.100000000000001" customHeight="1" x14ac:dyDescent="0.2">
      <c r="A32" s="83">
        <v>15</v>
      </c>
      <c r="B32" s="85" t="s">
        <v>81</v>
      </c>
      <c r="C32" s="138"/>
      <c r="D32" s="32"/>
      <c r="E32" s="32">
        <v>75</v>
      </c>
      <c r="F32" s="35"/>
      <c r="G32" s="28">
        <v>3</v>
      </c>
      <c r="H32" s="32"/>
      <c r="I32" s="32">
        <v>75</v>
      </c>
      <c r="J32" s="32"/>
      <c r="K32" s="28">
        <v>3</v>
      </c>
      <c r="L32" s="33"/>
      <c r="M32" s="33"/>
      <c r="N32" s="33"/>
      <c r="O32" s="28"/>
      <c r="P32" s="33"/>
      <c r="Q32" s="33"/>
      <c r="R32" s="33"/>
      <c r="S32" s="28"/>
      <c r="T32" s="34"/>
      <c r="U32" s="34"/>
      <c r="V32" s="34"/>
      <c r="W32" s="28"/>
      <c r="X32" s="34"/>
      <c r="Y32" s="34"/>
      <c r="Z32" s="34"/>
      <c r="AA32" s="28"/>
      <c r="AB32" s="75">
        <f t="shared" si="4"/>
        <v>150</v>
      </c>
      <c r="AC32" s="74">
        <f t="shared" si="5"/>
        <v>0</v>
      </c>
      <c r="AD32" s="45">
        <f t="shared" si="6"/>
        <v>150</v>
      </c>
      <c r="AE32" s="45">
        <f t="shared" si="7"/>
        <v>0</v>
      </c>
      <c r="AF32" s="77">
        <f t="shared" si="8"/>
        <v>6</v>
      </c>
    </row>
    <row r="33" spans="1:32" s="15" customFormat="1" ht="20.100000000000001" customHeight="1" x14ac:dyDescent="0.2">
      <c r="A33" s="83">
        <v>16</v>
      </c>
      <c r="B33" s="85" t="s">
        <v>82</v>
      </c>
      <c r="C33" s="138"/>
      <c r="D33" s="32"/>
      <c r="E33" s="32">
        <v>75</v>
      </c>
      <c r="F33" s="35"/>
      <c r="G33" s="28">
        <v>3</v>
      </c>
      <c r="H33" s="32"/>
      <c r="I33" s="32">
        <v>75</v>
      </c>
      <c r="J33" s="32"/>
      <c r="K33" s="28">
        <v>3</v>
      </c>
      <c r="L33" s="33"/>
      <c r="M33" s="33"/>
      <c r="N33" s="33"/>
      <c r="O33" s="28"/>
      <c r="P33" s="33"/>
      <c r="Q33" s="33"/>
      <c r="R33" s="33"/>
      <c r="S33" s="28"/>
      <c r="T33" s="34"/>
      <c r="U33" s="34"/>
      <c r="V33" s="34"/>
      <c r="W33" s="28"/>
      <c r="X33" s="34"/>
      <c r="Y33" s="34"/>
      <c r="Z33" s="34"/>
      <c r="AA33" s="28"/>
      <c r="AB33" s="75">
        <f t="shared" si="4"/>
        <v>150</v>
      </c>
      <c r="AC33" s="74">
        <f t="shared" si="5"/>
        <v>0</v>
      </c>
      <c r="AD33" s="45">
        <f t="shared" si="6"/>
        <v>150</v>
      </c>
      <c r="AE33" s="45">
        <f t="shared" si="7"/>
        <v>0</v>
      </c>
      <c r="AF33" s="77">
        <f t="shared" si="8"/>
        <v>6</v>
      </c>
    </row>
    <row r="34" spans="1:32" s="15" customFormat="1" ht="20.100000000000001" customHeight="1" x14ac:dyDescent="0.2">
      <c r="A34" s="83">
        <v>17</v>
      </c>
      <c r="B34" s="199" t="s">
        <v>83</v>
      </c>
      <c r="C34" s="139"/>
      <c r="D34" s="32"/>
      <c r="E34" s="32">
        <v>75</v>
      </c>
      <c r="F34" s="35"/>
      <c r="G34" s="28">
        <v>3</v>
      </c>
      <c r="H34" s="32"/>
      <c r="I34" s="32">
        <v>75</v>
      </c>
      <c r="J34" s="32"/>
      <c r="K34" s="195">
        <v>3</v>
      </c>
      <c r="L34" s="33"/>
      <c r="M34" s="33"/>
      <c r="N34" s="33"/>
      <c r="O34" s="28"/>
      <c r="P34" s="33"/>
      <c r="Q34" s="33"/>
      <c r="R34" s="33"/>
      <c r="S34" s="28"/>
      <c r="T34" s="34"/>
      <c r="U34" s="34"/>
      <c r="V34" s="34"/>
      <c r="W34" s="28"/>
      <c r="X34" s="34"/>
      <c r="Y34" s="34"/>
      <c r="Z34" s="34"/>
      <c r="AA34" s="28"/>
      <c r="AB34" s="75">
        <f t="shared" si="2"/>
        <v>150</v>
      </c>
      <c r="AC34" s="74">
        <f>SUM(D34,H34,L34,P34,T34,X34)</f>
        <v>0</v>
      </c>
      <c r="AD34" s="45">
        <f>SUM(E34,I34,M34,Q34,U34,Y34)</f>
        <v>150</v>
      </c>
      <c r="AE34" s="45">
        <f>SUM(F34,J34,N34,R34,V34,Z34)</f>
        <v>0</v>
      </c>
      <c r="AF34" s="77">
        <f>SUM(G34,K34,O34,S34,W34,AA34)</f>
        <v>6</v>
      </c>
    </row>
    <row r="35" spans="1:32" s="15" customFormat="1" ht="20.100000000000001" customHeight="1" x14ac:dyDescent="0.2">
      <c r="A35" s="105" t="s">
        <v>52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75">
        <f t="shared" si="2"/>
        <v>245</v>
      </c>
      <c r="AC35" s="56">
        <f>SUM(AC36:AC41)</f>
        <v>30</v>
      </c>
      <c r="AD35" s="43">
        <f>SUM(AD36:AD41)</f>
        <v>215</v>
      </c>
      <c r="AE35" s="43">
        <f>SUM(AE36:AE41)</f>
        <v>0</v>
      </c>
      <c r="AF35" s="99">
        <f>SUM(AF36:AF41)</f>
        <v>16</v>
      </c>
    </row>
    <row r="36" spans="1:32" s="14" customFormat="1" ht="20.100000000000001" customHeight="1" x14ac:dyDescent="0.2">
      <c r="A36" s="83">
        <v>18</v>
      </c>
      <c r="B36" s="81" t="s">
        <v>23</v>
      </c>
      <c r="C36" s="42" t="s">
        <v>42</v>
      </c>
      <c r="D36" s="32">
        <v>30</v>
      </c>
      <c r="E36" s="32"/>
      <c r="F36" s="32"/>
      <c r="G36" s="28">
        <v>2</v>
      </c>
      <c r="H36" s="32"/>
      <c r="I36" s="32"/>
      <c r="J36" s="32"/>
      <c r="K36" s="28"/>
      <c r="L36" s="33"/>
      <c r="M36" s="33"/>
      <c r="N36" s="33"/>
      <c r="O36" s="28"/>
      <c r="P36" s="33"/>
      <c r="Q36" s="33"/>
      <c r="R36" s="33"/>
      <c r="S36" s="28"/>
      <c r="T36" s="34"/>
      <c r="U36" s="34"/>
      <c r="V36" s="34"/>
      <c r="W36" s="28"/>
      <c r="X36" s="34"/>
      <c r="Y36" s="34"/>
      <c r="Z36" s="34"/>
      <c r="AA36" s="53"/>
      <c r="AB36" s="75">
        <f t="shared" si="2"/>
        <v>30</v>
      </c>
      <c r="AC36" s="74">
        <f t="shared" ref="AC36:AF41" si="9">D36+H36+L36+P36+T36+X36</f>
        <v>30</v>
      </c>
      <c r="AD36" s="45">
        <f t="shared" si="9"/>
        <v>0</v>
      </c>
      <c r="AE36" s="45">
        <f t="shared" si="9"/>
        <v>0</v>
      </c>
      <c r="AF36" s="77">
        <f t="shared" si="9"/>
        <v>2</v>
      </c>
    </row>
    <row r="37" spans="1:32" s="14" customFormat="1" ht="20.100000000000001" customHeight="1" x14ac:dyDescent="0.2">
      <c r="A37" s="83">
        <v>19</v>
      </c>
      <c r="B37" s="81" t="s">
        <v>53</v>
      </c>
      <c r="C37" s="42" t="s">
        <v>42</v>
      </c>
      <c r="D37" s="32"/>
      <c r="E37" s="32"/>
      <c r="F37" s="32"/>
      <c r="G37" s="28"/>
      <c r="H37" s="32"/>
      <c r="I37" s="32"/>
      <c r="J37" s="32"/>
      <c r="K37" s="28"/>
      <c r="L37" s="33"/>
      <c r="M37" s="33"/>
      <c r="N37" s="33"/>
      <c r="O37" s="28"/>
      <c r="P37" s="33"/>
      <c r="Q37" s="33"/>
      <c r="R37" s="33"/>
      <c r="S37" s="28"/>
      <c r="T37" s="34"/>
      <c r="U37" s="34">
        <v>30</v>
      </c>
      <c r="V37" s="34"/>
      <c r="W37" s="28">
        <v>2</v>
      </c>
      <c r="X37" s="34"/>
      <c r="Y37" s="34"/>
      <c r="Z37" s="34"/>
      <c r="AA37" s="53"/>
      <c r="AB37" s="75">
        <f t="shared" si="2"/>
        <v>30</v>
      </c>
      <c r="AC37" s="74">
        <f t="shared" si="9"/>
        <v>0</v>
      </c>
      <c r="AD37" s="45">
        <f t="shared" si="9"/>
        <v>30</v>
      </c>
      <c r="AE37" s="45">
        <f t="shared" si="9"/>
        <v>0</v>
      </c>
      <c r="AF37" s="77">
        <f t="shared" si="9"/>
        <v>2</v>
      </c>
    </row>
    <row r="38" spans="1:32" s="14" customFormat="1" ht="20.100000000000001" customHeight="1" x14ac:dyDescent="0.2">
      <c r="A38" s="83">
        <v>20</v>
      </c>
      <c r="B38" s="81" t="s">
        <v>24</v>
      </c>
      <c r="C38" s="42" t="s">
        <v>58</v>
      </c>
      <c r="D38" s="32"/>
      <c r="E38" s="32">
        <v>30</v>
      </c>
      <c r="F38" s="32"/>
      <c r="G38" s="28">
        <v>2</v>
      </c>
      <c r="H38" s="32"/>
      <c r="I38" s="32">
        <v>30</v>
      </c>
      <c r="J38" s="32"/>
      <c r="K38" s="28">
        <v>2</v>
      </c>
      <c r="L38" s="33"/>
      <c r="M38" s="33">
        <v>30</v>
      </c>
      <c r="N38" s="33"/>
      <c r="O38" s="28">
        <v>2</v>
      </c>
      <c r="P38" s="33"/>
      <c r="Q38" s="33"/>
      <c r="R38" s="33"/>
      <c r="S38" s="28"/>
      <c r="T38" s="34"/>
      <c r="U38" s="34"/>
      <c r="V38" s="34"/>
      <c r="W38" s="28"/>
      <c r="X38" s="34"/>
      <c r="Y38" s="34"/>
      <c r="Z38" s="34"/>
      <c r="AA38" s="53"/>
      <c r="AB38" s="75">
        <f t="shared" si="2"/>
        <v>90</v>
      </c>
      <c r="AC38" s="74">
        <f t="shared" si="9"/>
        <v>0</v>
      </c>
      <c r="AD38" s="45">
        <f t="shared" si="9"/>
        <v>90</v>
      </c>
      <c r="AE38" s="45">
        <f t="shared" si="9"/>
        <v>0</v>
      </c>
      <c r="AF38" s="77">
        <f t="shared" si="9"/>
        <v>6</v>
      </c>
    </row>
    <row r="39" spans="1:32" s="14" customFormat="1" ht="20.100000000000001" customHeight="1" x14ac:dyDescent="0.2">
      <c r="A39" s="83">
        <v>21</v>
      </c>
      <c r="B39" s="81" t="s">
        <v>25</v>
      </c>
      <c r="C39" s="42" t="s">
        <v>42</v>
      </c>
      <c r="D39" s="32"/>
      <c r="E39" s="32"/>
      <c r="F39" s="32"/>
      <c r="G39" s="28"/>
      <c r="H39" s="32"/>
      <c r="I39" s="32">
        <v>20</v>
      </c>
      <c r="J39" s="32"/>
      <c r="K39" s="28">
        <v>1</v>
      </c>
      <c r="L39" s="33"/>
      <c r="M39" s="33"/>
      <c r="N39" s="33"/>
      <c r="O39" s="28"/>
      <c r="P39" s="33"/>
      <c r="Q39" s="33"/>
      <c r="R39" s="33"/>
      <c r="S39" s="28"/>
      <c r="T39" s="34"/>
      <c r="U39" s="34"/>
      <c r="V39" s="34"/>
      <c r="W39" s="28"/>
      <c r="X39" s="34"/>
      <c r="Y39" s="34"/>
      <c r="Z39" s="34"/>
      <c r="AA39" s="53"/>
      <c r="AB39" s="75">
        <f t="shared" si="2"/>
        <v>20</v>
      </c>
      <c r="AC39" s="74">
        <f t="shared" si="9"/>
        <v>0</v>
      </c>
      <c r="AD39" s="45">
        <f t="shared" si="9"/>
        <v>20</v>
      </c>
      <c r="AE39" s="45">
        <f t="shared" si="9"/>
        <v>0</v>
      </c>
      <c r="AF39" s="77">
        <f t="shared" si="9"/>
        <v>1</v>
      </c>
    </row>
    <row r="40" spans="1:32" s="14" customFormat="1" ht="20.100000000000001" customHeight="1" x14ac:dyDescent="0.2">
      <c r="A40" s="83">
        <v>22</v>
      </c>
      <c r="B40" s="81" t="s">
        <v>76</v>
      </c>
      <c r="C40" s="42" t="s">
        <v>42</v>
      </c>
      <c r="D40" s="32"/>
      <c r="E40" s="32"/>
      <c r="F40" s="32"/>
      <c r="G40" s="28"/>
      <c r="H40" s="32"/>
      <c r="I40" s="32"/>
      <c r="J40" s="32"/>
      <c r="K40" s="28"/>
      <c r="L40" s="33"/>
      <c r="M40" s="33"/>
      <c r="N40" s="33"/>
      <c r="O40" s="28"/>
      <c r="P40" s="33"/>
      <c r="Q40" s="33"/>
      <c r="R40" s="33"/>
      <c r="S40" s="28"/>
      <c r="T40" s="34"/>
      <c r="U40" s="34">
        <v>30</v>
      </c>
      <c r="V40" s="34"/>
      <c r="W40" s="28">
        <v>2</v>
      </c>
      <c r="X40" s="34"/>
      <c r="Y40" s="34"/>
      <c r="Z40" s="34"/>
      <c r="AA40" s="53"/>
      <c r="AB40" s="75">
        <f t="shared" si="2"/>
        <v>30</v>
      </c>
      <c r="AC40" s="74">
        <f t="shared" si="9"/>
        <v>0</v>
      </c>
      <c r="AD40" s="45">
        <f t="shared" si="9"/>
        <v>30</v>
      </c>
      <c r="AE40" s="45">
        <f t="shared" si="9"/>
        <v>0</v>
      </c>
      <c r="AF40" s="77">
        <f t="shared" si="9"/>
        <v>2</v>
      </c>
    </row>
    <row r="41" spans="1:32" s="14" customFormat="1" ht="20.100000000000001" customHeight="1" x14ac:dyDescent="0.2">
      <c r="A41" s="83">
        <v>23</v>
      </c>
      <c r="B41" s="81" t="s">
        <v>26</v>
      </c>
      <c r="C41" s="42" t="s">
        <v>42</v>
      </c>
      <c r="D41" s="32"/>
      <c r="E41" s="32"/>
      <c r="F41" s="32"/>
      <c r="G41" s="28"/>
      <c r="H41" s="32"/>
      <c r="I41" s="32"/>
      <c r="J41" s="32"/>
      <c r="K41" s="28"/>
      <c r="L41" s="33"/>
      <c r="M41" s="33">
        <v>15</v>
      </c>
      <c r="N41" s="33"/>
      <c r="O41" s="28">
        <v>1</v>
      </c>
      <c r="P41" s="33"/>
      <c r="Q41" s="33">
        <v>30</v>
      </c>
      <c r="R41" s="33"/>
      <c r="S41" s="28">
        <v>2</v>
      </c>
      <c r="T41" s="34"/>
      <c r="U41" s="34"/>
      <c r="V41" s="34"/>
      <c r="W41" s="28"/>
      <c r="X41" s="34"/>
      <c r="Y41" s="34"/>
      <c r="Z41" s="34"/>
      <c r="AA41" s="53"/>
      <c r="AB41" s="75">
        <f t="shared" si="2"/>
        <v>45</v>
      </c>
      <c r="AC41" s="74">
        <f t="shared" si="9"/>
        <v>0</v>
      </c>
      <c r="AD41" s="45">
        <f t="shared" si="9"/>
        <v>45</v>
      </c>
      <c r="AE41" s="45">
        <f t="shared" si="9"/>
        <v>0</v>
      </c>
      <c r="AF41" s="77">
        <f t="shared" si="9"/>
        <v>3</v>
      </c>
    </row>
    <row r="42" spans="1:32" s="14" customFormat="1" ht="20.100000000000001" customHeight="1" x14ac:dyDescent="0.2">
      <c r="A42" s="105" t="s">
        <v>55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75">
        <f t="shared" si="2"/>
        <v>255</v>
      </c>
      <c r="AC42" s="56">
        <f>SUM(AC43:AC47)</f>
        <v>30</v>
      </c>
      <c r="AD42" s="43">
        <f>SUM(AD43:AD47)</f>
        <v>225</v>
      </c>
      <c r="AE42" s="43">
        <f>SUM(AE43:AE47)</f>
        <v>0</v>
      </c>
      <c r="AF42" s="99">
        <f>SUM(AF43:AF47)</f>
        <v>17</v>
      </c>
    </row>
    <row r="43" spans="1:32" s="14" customFormat="1" ht="20.100000000000001" customHeight="1" x14ac:dyDescent="0.2">
      <c r="A43" s="83">
        <v>24</v>
      </c>
      <c r="B43" s="81" t="s">
        <v>74</v>
      </c>
      <c r="C43" s="42" t="s">
        <v>42</v>
      </c>
      <c r="D43" s="32"/>
      <c r="E43" s="32"/>
      <c r="F43" s="32"/>
      <c r="G43" s="28"/>
      <c r="H43" s="32">
        <v>30</v>
      </c>
      <c r="I43" s="32"/>
      <c r="J43" s="32"/>
      <c r="K43" s="28">
        <v>2</v>
      </c>
      <c r="L43" s="33"/>
      <c r="M43" s="33"/>
      <c r="N43" s="33"/>
      <c r="O43" s="28"/>
      <c r="P43" s="33"/>
      <c r="Q43" s="33"/>
      <c r="R43" s="33"/>
      <c r="S43" s="28"/>
      <c r="T43" s="34"/>
      <c r="U43" s="34"/>
      <c r="V43" s="34"/>
      <c r="W43" s="28"/>
      <c r="X43" s="34"/>
      <c r="Y43" s="34"/>
      <c r="Z43" s="34"/>
      <c r="AA43" s="88"/>
      <c r="AB43" s="75">
        <f t="shared" si="2"/>
        <v>30</v>
      </c>
      <c r="AC43" s="74">
        <f t="shared" ref="AC43:AF47" si="10">D43+H43+L43+P43+T43+X43</f>
        <v>30</v>
      </c>
      <c r="AD43" s="45">
        <f t="shared" si="10"/>
        <v>0</v>
      </c>
      <c r="AE43" s="45">
        <f t="shared" si="10"/>
        <v>0</v>
      </c>
      <c r="AF43" s="77">
        <f t="shared" si="10"/>
        <v>2</v>
      </c>
    </row>
    <row r="44" spans="1:32" s="14" customFormat="1" ht="20.100000000000001" customHeight="1" x14ac:dyDescent="0.2">
      <c r="A44" s="83">
        <v>25</v>
      </c>
      <c r="B44" s="194" t="s">
        <v>56</v>
      </c>
      <c r="C44" s="42" t="s">
        <v>42</v>
      </c>
      <c r="D44" s="32"/>
      <c r="E44" s="32">
        <v>15</v>
      </c>
      <c r="F44" s="35"/>
      <c r="G44" s="28">
        <v>1</v>
      </c>
      <c r="H44" s="35"/>
      <c r="I44" s="196">
        <v>30</v>
      </c>
      <c r="J44" s="35"/>
      <c r="K44" s="195">
        <v>2</v>
      </c>
      <c r="L44" s="33"/>
      <c r="M44" s="33"/>
      <c r="N44" s="33"/>
      <c r="O44" s="28"/>
      <c r="P44" s="33"/>
      <c r="Q44" s="33"/>
      <c r="R44" s="33"/>
      <c r="S44" s="48"/>
      <c r="T44" s="34"/>
      <c r="U44" s="34"/>
      <c r="V44" s="34"/>
      <c r="W44" s="28"/>
      <c r="X44" s="34"/>
      <c r="Y44" s="34"/>
      <c r="Z44" s="34"/>
      <c r="AA44" s="28"/>
      <c r="AB44" s="75">
        <f t="shared" si="2"/>
        <v>45</v>
      </c>
      <c r="AC44" s="74">
        <f>D44+H44+L44+P44+T44+X44</f>
        <v>0</v>
      </c>
      <c r="AD44" s="45">
        <f>E44+I44+M44+Q44+U44+Y44</f>
        <v>45</v>
      </c>
      <c r="AE44" s="45">
        <f>F44+J44+N44+R44+V44+Z44</f>
        <v>0</v>
      </c>
      <c r="AF44" s="77">
        <f>G44+K44+O44+S44+W44+AA44</f>
        <v>3</v>
      </c>
    </row>
    <row r="45" spans="1:32" s="14" customFormat="1" ht="20.100000000000001" customHeight="1" x14ac:dyDescent="0.2">
      <c r="A45" s="83">
        <v>26</v>
      </c>
      <c r="B45" s="81" t="s">
        <v>57</v>
      </c>
      <c r="C45" s="42" t="s">
        <v>54</v>
      </c>
      <c r="D45" s="32"/>
      <c r="E45" s="32">
        <v>30</v>
      </c>
      <c r="F45" s="32"/>
      <c r="G45" s="28">
        <v>2</v>
      </c>
      <c r="H45" s="32"/>
      <c r="I45" s="32">
        <v>30</v>
      </c>
      <c r="J45" s="32"/>
      <c r="K45" s="28">
        <v>2</v>
      </c>
      <c r="L45" s="33"/>
      <c r="M45" s="33"/>
      <c r="N45" s="33"/>
      <c r="O45" s="28"/>
      <c r="P45" s="33"/>
      <c r="Q45" s="33"/>
      <c r="R45" s="33"/>
      <c r="S45" s="28"/>
      <c r="T45" s="34"/>
      <c r="U45" s="34"/>
      <c r="V45" s="34"/>
      <c r="W45" s="28"/>
      <c r="X45" s="34"/>
      <c r="Y45" s="34"/>
      <c r="Z45" s="34"/>
      <c r="AA45" s="28"/>
      <c r="AB45" s="75">
        <f t="shared" si="2"/>
        <v>60</v>
      </c>
      <c r="AC45" s="74">
        <f t="shared" si="10"/>
        <v>0</v>
      </c>
      <c r="AD45" s="45">
        <f t="shared" si="10"/>
        <v>60</v>
      </c>
      <c r="AE45" s="45">
        <f t="shared" si="10"/>
        <v>0</v>
      </c>
      <c r="AF45" s="77">
        <f t="shared" si="10"/>
        <v>4</v>
      </c>
    </row>
    <row r="46" spans="1:32" s="14" customFormat="1" ht="20.100000000000001" customHeight="1" x14ac:dyDescent="0.2">
      <c r="A46" s="83">
        <v>27</v>
      </c>
      <c r="B46" s="194" t="s">
        <v>75</v>
      </c>
      <c r="C46" s="42" t="s">
        <v>58</v>
      </c>
      <c r="D46" s="32"/>
      <c r="E46" s="32"/>
      <c r="F46" s="32"/>
      <c r="G46" s="28"/>
      <c r="H46" s="32"/>
      <c r="I46" s="32"/>
      <c r="J46" s="32"/>
      <c r="K46" s="28"/>
      <c r="L46" s="33"/>
      <c r="M46" s="197">
        <v>30</v>
      </c>
      <c r="N46" s="33"/>
      <c r="O46" s="28">
        <v>2</v>
      </c>
      <c r="P46" s="33"/>
      <c r="Q46" s="197">
        <v>30</v>
      </c>
      <c r="R46" s="33"/>
      <c r="S46" s="28">
        <v>2</v>
      </c>
      <c r="T46" s="34"/>
      <c r="U46" s="198">
        <v>30</v>
      </c>
      <c r="V46" s="34"/>
      <c r="W46" s="28">
        <v>2</v>
      </c>
      <c r="X46" s="34"/>
      <c r="Y46" s="34"/>
      <c r="Z46" s="34"/>
      <c r="AA46" s="28"/>
      <c r="AB46" s="75">
        <f t="shared" si="2"/>
        <v>90</v>
      </c>
      <c r="AC46" s="74">
        <f t="shared" si="10"/>
        <v>0</v>
      </c>
      <c r="AD46" s="45">
        <f t="shared" si="10"/>
        <v>90</v>
      </c>
      <c r="AE46" s="45">
        <f t="shared" si="10"/>
        <v>0</v>
      </c>
      <c r="AF46" s="77">
        <f t="shared" si="10"/>
        <v>6</v>
      </c>
    </row>
    <row r="47" spans="1:32" s="14" customFormat="1" ht="20.100000000000001" customHeight="1" x14ac:dyDescent="0.2">
      <c r="A47" s="83">
        <v>28</v>
      </c>
      <c r="B47" s="81" t="s">
        <v>59</v>
      </c>
      <c r="C47" s="42" t="s">
        <v>42</v>
      </c>
      <c r="D47" s="32"/>
      <c r="E47" s="32"/>
      <c r="F47" s="32"/>
      <c r="G47" s="28"/>
      <c r="H47" s="32"/>
      <c r="I47" s="32">
        <v>30</v>
      </c>
      <c r="J47" s="32"/>
      <c r="K47" s="28">
        <v>2</v>
      </c>
      <c r="L47" s="33"/>
      <c r="M47" s="33"/>
      <c r="N47" s="33"/>
      <c r="O47" s="28"/>
      <c r="P47" s="33"/>
      <c r="Q47" s="47"/>
      <c r="R47" s="33"/>
      <c r="S47" s="88"/>
      <c r="T47" s="34"/>
      <c r="U47" s="34"/>
      <c r="V47" s="34"/>
      <c r="W47" s="89"/>
      <c r="X47" s="34"/>
      <c r="Y47" s="34"/>
      <c r="Z47" s="34"/>
      <c r="AA47" s="28"/>
      <c r="AB47" s="75">
        <f t="shared" si="2"/>
        <v>30</v>
      </c>
      <c r="AC47" s="74">
        <f t="shared" si="10"/>
        <v>0</v>
      </c>
      <c r="AD47" s="45">
        <f t="shared" si="10"/>
        <v>30</v>
      </c>
      <c r="AE47" s="45">
        <f t="shared" si="10"/>
        <v>0</v>
      </c>
      <c r="AF47" s="77">
        <f t="shared" si="10"/>
        <v>2</v>
      </c>
    </row>
    <row r="48" spans="1:32" s="14" customFormat="1" ht="20.100000000000001" customHeight="1" x14ac:dyDescent="0.2">
      <c r="A48" s="105" t="s">
        <v>60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75">
        <f t="shared" si="2"/>
        <v>120</v>
      </c>
      <c r="AC48" s="56">
        <f>SUM(AC49:AC51)</f>
        <v>30</v>
      </c>
      <c r="AD48" s="56">
        <f t="shared" ref="AD48:AE48" si="11">SUM(AD49:AD51)</f>
        <v>90</v>
      </c>
      <c r="AE48" s="56">
        <f t="shared" si="11"/>
        <v>0</v>
      </c>
      <c r="AF48" s="99">
        <f>SUM(AF49:AF51)</f>
        <v>21</v>
      </c>
    </row>
    <row r="49" spans="1:32" s="14" customFormat="1" ht="20.100000000000001" customHeight="1" x14ac:dyDescent="0.2">
      <c r="A49" s="83">
        <v>29</v>
      </c>
      <c r="B49" s="81" t="s">
        <v>27</v>
      </c>
      <c r="C49" s="42" t="s">
        <v>42</v>
      </c>
      <c r="D49" s="35"/>
      <c r="E49" s="35"/>
      <c r="F49" s="35"/>
      <c r="G49" s="28"/>
      <c r="H49" s="32"/>
      <c r="I49" s="32"/>
      <c r="J49" s="35"/>
      <c r="K49" s="28"/>
      <c r="L49" s="33"/>
      <c r="M49" s="33"/>
      <c r="N49" s="33"/>
      <c r="O49" s="28"/>
      <c r="P49" s="33"/>
      <c r="Q49" s="33">
        <v>30</v>
      </c>
      <c r="R49" s="33"/>
      <c r="S49" s="28">
        <v>5</v>
      </c>
      <c r="T49" s="34"/>
      <c r="U49" s="34">
        <v>30</v>
      </c>
      <c r="V49" s="34"/>
      <c r="W49" s="28">
        <v>2</v>
      </c>
      <c r="X49" s="34"/>
      <c r="Y49" s="34">
        <v>30</v>
      </c>
      <c r="Z49" s="34"/>
      <c r="AA49" s="28">
        <v>2</v>
      </c>
      <c r="AB49" s="75">
        <f t="shared" si="2"/>
        <v>90</v>
      </c>
      <c r="AC49" s="74">
        <f t="shared" ref="AC49:AF50" si="12">D49+H49+L49+P49+T49+X49</f>
        <v>0</v>
      </c>
      <c r="AD49" s="45">
        <f t="shared" si="12"/>
        <v>90</v>
      </c>
      <c r="AE49" s="45">
        <f t="shared" si="12"/>
        <v>0</v>
      </c>
      <c r="AF49" s="77">
        <f t="shared" si="12"/>
        <v>9</v>
      </c>
    </row>
    <row r="50" spans="1:32" s="14" customFormat="1" ht="20.100000000000001" customHeight="1" x14ac:dyDescent="0.2">
      <c r="A50" s="83">
        <v>30</v>
      </c>
      <c r="B50" s="81" t="s">
        <v>73</v>
      </c>
      <c r="C50" s="42" t="s">
        <v>42</v>
      </c>
      <c r="D50" s="35"/>
      <c r="E50" s="32"/>
      <c r="F50" s="35"/>
      <c r="G50" s="28"/>
      <c r="H50" s="32"/>
      <c r="I50" s="32"/>
      <c r="J50" s="32"/>
      <c r="K50" s="28"/>
      <c r="L50" s="33"/>
      <c r="M50" s="33"/>
      <c r="N50" s="33"/>
      <c r="O50" s="28"/>
      <c r="P50" s="33"/>
      <c r="Q50" s="33"/>
      <c r="R50" s="33"/>
      <c r="S50" s="28"/>
      <c r="T50" s="34">
        <v>30</v>
      </c>
      <c r="U50" s="34"/>
      <c r="V50" s="34"/>
      <c r="W50" s="28">
        <v>2</v>
      </c>
      <c r="X50" s="34"/>
      <c r="Y50" s="34"/>
      <c r="Z50" s="34"/>
      <c r="AA50" s="28"/>
      <c r="AB50" s="75">
        <f t="shared" si="2"/>
        <v>30</v>
      </c>
      <c r="AC50" s="74">
        <f t="shared" si="12"/>
        <v>30</v>
      </c>
      <c r="AD50" s="45">
        <f t="shared" si="12"/>
        <v>0</v>
      </c>
      <c r="AE50" s="45">
        <f t="shared" si="12"/>
        <v>0</v>
      </c>
      <c r="AF50" s="77">
        <f t="shared" si="12"/>
        <v>2</v>
      </c>
    </row>
    <row r="51" spans="1:32" s="14" customFormat="1" ht="20.100000000000001" customHeight="1" x14ac:dyDescent="0.2">
      <c r="A51" s="83">
        <v>31</v>
      </c>
      <c r="B51" s="194" t="s">
        <v>98</v>
      </c>
      <c r="C51" s="42" t="s">
        <v>66</v>
      </c>
      <c r="D51" s="35"/>
      <c r="E51" s="32"/>
      <c r="F51" s="35"/>
      <c r="G51" s="28"/>
      <c r="H51" s="32"/>
      <c r="I51" s="32"/>
      <c r="J51" s="32"/>
      <c r="K51" s="28"/>
      <c r="L51" s="33"/>
      <c r="M51" s="33"/>
      <c r="N51" s="33"/>
      <c r="O51" s="28"/>
      <c r="P51" s="33"/>
      <c r="Q51" s="33"/>
      <c r="R51" s="33"/>
      <c r="S51" s="28"/>
      <c r="T51" s="34"/>
      <c r="U51" s="34"/>
      <c r="V51" s="34"/>
      <c r="W51" s="28"/>
      <c r="X51" s="34"/>
      <c r="Y51" s="34"/>
      <c r="Z51" s="34"/>
      <c r="AA51" s="28">
        <v>10</v>
      </c>
      <c r="AB51" s="75">
        <f t="shared" si="2"/>
        <v>0</v>
      </c>
      <c r="AC51" s="74">
        <f>D51+H51+L51+P51+T51+X51</f>
        <v>0</v>
      </c>
      <c r="AD51" s="45">
        <f>E51+I51+M51+Q51+U51+Y51</f>
        <v>0</v>
      </c>
      <c r="AE51" s="45">
        <f>F51+J51+N51+R51+V51+Z51</f>
        <v>0</v>
      </c>
      <c r="AF51" s="104">
        <f>G51+K51+O51+S51+W51+AA51</f>
        <v>10</v>
      </c>
    </row>
    <row r="52" spans="1:32" s="14" customFormat="1" ht="20.100000000000001" customHeight="1" x14ac:dyDescent="0.2">
      <c r="A52" s="105" t="s">
        <v>68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75">
        <f t="shared" ref="AB52:AB59" si="13">SUM(AC52:AE52)</f>
        <v>375</v>
      </c>
      <c r="AC52" s="56">
        <f>SUM(AC53:AC58)</f>
        <v>0</v>
      </c>
      <c r="AD52" s="43">
        <f>SUM(AD53:AD58)</f>
        <v>375</v>
      </c>
      <c r="AE52" s="43">
        <f>SUM(AE53:AE58)</f>
        <v>0</v>
      </c>
      <c r="AF52" s="99">
        <f>SUM(AF53:AF58)</f>
        <v>17</v>
      </c>
    </row>
    <row r="53" spans="1:32" s="14" customFormat="1" ht="20.100000000000001" customHeight="1" x14ac:dyDescent="0.2">
      <c r="A53" s="83">
        <v>32</v>
      </c>
      <c r="B53" s="81" t="s">
        <v>35</v>
      </c>
      <c r="C53" s="42" t="s">
        <v>42</v>
      </c>
      <c r="D53" s="35"/>
      <c r="E53" s="35"/>
      <c r="F53" s="35"/>
      <c r="G53" s="28"/>
      <c r="H53" s="35"/>
      <c r="I53" s="35"/>
      <c r="J53" s="35"/>
      <c r="K53" s="28"/>
      <c r="L53" s="33"/>
      <c r="M53" s="33">
        <v>30</v>
      </c>
      <c r="N53" s="33"/>
      <c r="O53" s="38">
        <v>2</v>
      </c>
      <c r="P53" s="33"/>
      <c r="Q53" s="33"/>
      <c r="R53" s="33"/>
      <c r="S53" s="38"/>
      <c r="T53" s="34"/>
      <c r="U53" s="34"/>
      <c r="V53" s="34"/>
      <c r="W53" s="38"/>
      <c r="X53" s="34"/>
      <c r="Y53" s="34"/>
      <c r="Z53" s="34"/>
      <c r="AA53" s="28"/>
      <c r="AB53" s="75">
        <f t="shared" si="13"/>
        <v>30</v>
      </c>
      <c r="AC53" s="74">
        <f t="shared" ref="AC53:AF58" si="14">D53+H53+L53+P53+T53+X53</f>
        <v>0</v>
      </c>
      <c r="AD53" s="45">
        <f t="shared" si="14"/>
        <v>30</v>
      </c>
      <c r="AE53" s="45">
        <f t="shared" si="14"/>
        <v>0</v>
      </c>
      <c r="AF53" s="77">
        <f t="shared" si="14"/>
        <v>2</v>
      </c>
    </row>
    <row r="54" spans="1:32" s="14" customFormat="1" ht="20.100000000000001" customHeight="1" x14ac:dyDescent="0.2">
      <c r="A54" s="83">
        <v>33</v>
      </c>
      <c r="B54" s="81" t="s">
        <v>37</v>
      </c>
      <c r="C54" s="42" t="s">
        <v>42</v>
      </c>
      <c r="D54" s="35"/>
      <c r="E54" s="35"/>
      <c r="F54" s="35"/>
      <c r="G54" s="28"/>
      <c r="H54" s="35"/>
      <c r="I54" s="35"/>
      <c r="J54" s="35"/>
      <c r="K54" s="28"/>
      <c r="L54" s="33"/>
      <c r="M54" s="33">
        <v>30</v>
      </c>
      <c r="N54" s="33"/>
      <c r="O54" s="28">
        <v>2</v>
      </c>
      <c r="P54" s="33"/>
      <c r="Q54" s="33">
        <v>30</v>
      </c>
      <c r="R54" s="33"/>
      <c r="S54" s="28">
        <v>1</v>
      </c>
      <c r="T54" s="34"/>
      <c r="U54" s="34"/>
      <c r="V54" s="34"/>
      <c r="W54" s="28"/>
      <c r="X54" s="34"/>
      <c r="Y54" s="34"/>
      <c r="Z54" s="34"/>
      <c r="AA54" s="28"/>
      <c r="AB54" s="75">
        <f t="shared" si="13"/>
        <v>60</v>
      </c>
      <c r="AC54" s="74">
        <f t="shared" si="14"/>
        <v>0</v>
      </c>
      <c r="AD54" s="45">
        <f t="shared" si="14"/>
        <v>60</v>
      </c>
      <c r="AE54" s="45">
        <f t="shared" si="14"/>
        <v>0</v>
      </c>
      <c r="AF54" s="77">
        <f t="shared" si="14"/>
        <v>3</v>
      </c>
    </row>
    <row r="55" spans="1:32" s="14" customFormat="1" ht="20.100000000000001" customHeight="1" x14ac:dyDescent="0.2">
      <c r="A55" s="83">
        <v>34</v>
      </c>
      <c r="B55" s="81" t="s">
        <v>36</v>
      </c>
      <c r="C55" s="42" t="s">
        <v>42</v>
      </c>
      <c r="D55" s="35"/>
      <c r="E55" s="35"/>
      <c r="F55" s="35"/>
      <c r="G55" s="28"/>
      <c r="H55" s="32"/>
      <c r="I55" s="32"/>
      <c r="J55" s="35"/>
      <c r="K55" s="28"/>
      <c r="L55" s="33"/>
      <c r="M55" s="33">
        <v>30</v>
      </c>
      <c r="N55" s="33"/>
      <c r="O55" s="28">
        <v>2</v>
      </c>
      <c r="P55" s="33"/>
      <c r="Q55" s="33">
        <v>30</v>
      </c>
      <c r="R55" s="33"/>
      <c r="S55" s="28">
        <v>1</v>
      </c>
      <c r="T55" s="34"/>
      <c r="U55" s="34">
        <v>15</v>
      </c>
      <c r="V55" s="34"/>
      <c r="W55" s="28">
        <v>1</v>
      </c>
      <c r="X55" s="34"/>
      <c r="Y55" s="34"/>
      <c r="Z55" s="34"/>
      <c r="AA55" s="28"/>
      <c r="AB55" s="75">
        <f t="shared" si="13"/>
        <v>75</v>
      </c>
      <c r="AC55" s="74">
        <f t="shared" si="14"/>
        <v>0</v>
      </c>
      <c r="AD55" s="45">
        <f t="shared" si="14"/>
        <v>75</v>
      </c>
      <c r="AE55" s="45">
        <f t="shared" si="14"/>
        <v>0</v>
      </c>
      <c r="AF55" s="77">
        <f t="shared" si="14"/>
        <v>4</v>
      </c>
    </row>
    <row r="56" spans="1:32" s="14" customFormat="1" ht="20.100000000000001" customHeight="1" x14ac:dyDescent="0.2">
      <c r="A56" s="83">
        <v>35</v>
      </c>
      <c r="B56" s="81" t="s">
        <v>69</v>
      </c>
      <c r="C56" s="42" t="s">
        <v>42</v>
      </c>
      <c r="D56" s="35"/>
      <c r="E56" s="35"/>
      <c r="F56" s="35"/>
      <c r="G56" s="28"/>
      <c r="H56" s="32"/>
      <c r="I56" s="32"/>
      <c r="J56" s="35"/>
      <c r="K56" s="28"/>
      <c r="L56" s="33"/>
      <c r="M56" s="33">
        <v>30</v>
      </c>
      <c r="N56" s="33"/>
      <c r="O56" s="28">
        <v>2</v>
      </c>
      <c r="P56" s="33"/>
      <c r="Q56" s="33">
        <v>30</v>
      </c>
      <c r="R56" s="33"/>
      <c r="S56" s="28">
        <v>1</v>
      </c>
      <c r="T56" s="34"/>
      <c r="U56" s="34"/>
      <c r="V56" s="34"/>
      <c r="W56" s="28"/>
      <c r="X56" s="34"/>
      <c r="Y56" s="34"/>
      <c r="Z56" s="34"/>
      <c r="AA56" s="38"/>
      <c r="AB56" s="75">
        <f t="shared" si="13"/>
        <v>60</v>
      </c>
      <c r="AC56" s="74">
        <f t="shared" si="14"/>
        <v>0</v>
      </c>
      <c r="AD56" s="45">
        <f t="shared" si="14"/>
        <v>60</v>
      </c>
      <c r="AE56" s="45">
        <f t="shared" si="14"/>
        <v>0</v>
      </c>
      <c r="AF56" s="77">
        <f t="shared" si="14"/>
        <v>3</v>
      </c>
    </row>
    <row r="57" spans="1:32" s="14" customFormat="1" ht="20.100000000000001" customHeight="1" x14ac:dyDescent="0.2">
      <c r="A57" s="83">
        <v>36</v>
      </c>
      <c r="B57" s="81" t="s">
        <v>70</v>
      </c>
      <c r="C57" s="42" t="s">
        <v>66</v>
      </c>
      <c r="D57" s="32"/>
      <c r="E57" s="32"/>
      <c r="F57" s="35"/>
      <c r="G57" s="28"/>
      <c r="H57" s="32"/>
      <c r="I57" s="32"/>
      <c r="J57" s="35"/>
      <c r="K57" s="28"/>
      <c r="L57" s="33"/>
      <c r="M57" s="33"/>
      <c r="N57" s="33"/>
      <c r="O57" s="28"/>
      <c r="P57" s="33"/>
      <c r="Q57" s="33"/>
      <c r="R57" s="33"/>
      <c r="S57" s="28"/>
      <c r="T57" s="34"/>
      <c r="U57" s="34">
        <v>30</v>
      </c>
      <c r="V57" s="34"/>
      <c r="W57" s="28">
        <v>1</v>
      </c>
      <c r="X57" s="34"/>
      <c r="Y57" s="34">
        <v>30</v>
      </c>
      <c r="Z57" s="34"/>
      <c r="AA57" s="28">
        <v>1</v>
      </c>
      <c r="AB57" s="75">
        <f t="shared" si="13"/>
        <v>60</v>
      </c>
      <c r="AC57" s="74">
        <f t="shared" si="14"/>
        <v>0</v>
      </c>
      <c r="AD57" s="45">
        <f t="shared" si="14"/>
        <v>60</v>
      </c>
      <c r="AE57" s="45">
        <f t="shared" si="14"/>
        <v>0</v>
      </c>
      <c r="AF57" s="77">
        <f t="shared" si="14"/>
        <v>2</v>
      </c>
    </row>
    <row r="58" spans="1:32" s="14" customFormat="1" ht="20.100000000000001" customHeight="1" x14ac:dyDescent="0.2">
      <c r="A58" s="83">
        <v>37</v>
      </c>
      <c r="B58" s="194" t="s">
        <v>38</v>
      </c>
      <c r="C58" s="200" t="s">
        <v>42</v>
      </c>
      <c r="D58" s="32"/>
      <c r="E58" s="32"/>
      <c r="F58" s="35"/>
      <c r="G58" s="28"/>
      <c r="H58" s="35"/>
      <c r="I58" s="35"/>
      <c r="J58" s="35"/>
      <c r="K58" s="28"/>
      <c r="L58" s="33"/>
      <c r="M58" s="33"/>
      <c r="N58" s="33"/>
      <c r="O58" s="28"/>
      <c r="P58" s="33"/>
      <c r="Q58" s="33">
        <v>30</v>
      </c>
      <c r="R58" s="33"/>
      <c r="S58" s="28">
        <v>1</v>
      </c>
      <c r="T58" s="34"/>
      <c r="U58" s="34">
        <v>30</v>
      </c>
      <c r="V58" s="34"/>
      <c r="W58" s="28">
        <v>1</v>
      </c>
      <c r="X58" s="34"/>
      <c r="Y58" s="34">
        <v>30</v>
      </c>
      <c r="Z58" s="34"/>
      <c r="AA58" s="28">
        <v>1</v>
      </c>
      <c r="AB58" s="75">
        <f t="shared" si="13"/>
        <v>90</v>
      </c>
      <c r="AC58" s="74">
        <f t="shared" si="14"/>
        <v>0</v>
      </c>
      <c r="AD58" s="45">
        <f t="shared" si="14"/>
        <v>90</v>
      </c>
      <c r="AE58" s="45">
        <f t="shared" si="14"/>
        <v>0</v>
      </c>
      <c r="AF58" s="77">
        <f t="shared" si="14"/>
        <v>3</v>
      </c>
    </row>
    <row r="59" spans="1:32" s="14" customFormat="1" ht="20.100000000000001" customHeight="1" x14ac:dyDescent="0.2">
      <c r="A59" s="105" t="s">
        <v>67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75">
        <f t="shared" si="13"/>
        <v>0</v>
      </c>
      <c r="AC59" s="56">
        <v>0</v>
      </c>
      <c r="AD59" s="43">
        <v>0</v>
      </c>
      <c r="AE59" s="43">
        <v>0</v>
      </c>
      <c r="AF59" s="99">
        <f>AF60</f>
        <v>32</v>
      </c>
    </row>
    <row r="60" spans="1:32" s="14" customFormat="1" ht="20.100000000000001" customHeight="1" thickBot="1" x14ac:dyDescent="0.25">
      <c r="A60" s="84">
        <v>38</v>
      </c>
      <c r="B60" s="80" t="s">
        <v>33</v>
      </c>
      <c r="C60" s="98" t="s">
        <v>42</v>
      </c>
      <c r="D60" s="57"/>
      <c r="E60" s="57"/>
      <c r="F60" s="57"/>
      <c r="G60" s="58"/>
      <c r="H60" s="57"/>
      <c r="I60" s="57"/>
      <c r="J60" s="57"/>
      <c r="K60" s="59"/>
      <c r="L60" s="57"/>
      <c r="M60" s="57"/>
      <c r="N60" s="57"/>
      <c r="O60" s="60">
        <v>4</v>
      </c>
      <c r="P60" s="91"/>
      <c r="Q60" s="91"/>
      <c r="R60" s="91"/>
      <c r="S60" s="71">
        <v>9</v>
      </c>
      <c r="T60" s="91"/>
      <c r="U60" s="91"/>
      <c r="V60" s="91"/>
      <c r="W60" s="94">
        <v>9</v>
      </c>
      <c r="X60" s="95"/>
      <c r="Y60" s="95"/>
      <c r="Z60" s="95"/>
      <c r="AA60" s="62">
        <v>10</v>
      </c>
      <c r="AB60" s="63"/>
      <c r="AC60" s="64"/>
      <c r="AD60" s="61"/>
      <c r="AE60" s="61"/>
      <c r="AF60" s="79">
        <f>O60+S60+W60+AA60</f>
        <v>32</v>
      </c>
    </row>
    <row r="61" spans="1:32" s="14" customFormat="1" ht="20.100000000000001" customHeight="1" thickBot="1" x14ac:dyDescent="0.25">
      <c r="A61" s="159" t="s">
        <v>34</v>
      </c>
      <c r="B61" s="160"/>
      <c r="C61" s="160"/>
      <c r="D61" s="65">
        <f>SUM(D17:D60,)</f>
        <v>59</v>
      </c>
      <c r="E61" s="65">
        <f>SUM(E17:E60)</f>
        <v>450</v>
      </c>
      <c r="F61" s="65">
        <f>SUM(F17:F60)</f>
        <v>60</v>
      </c>
      <c r="G61" s="180">
        <f>SUM(G17:G60)</f>
        <v>30</v>
      </c>
      <c r="H61" s="65">
        <f>SUM(H17:H60,)</f>
        <v>60</v>
      </c>
      <c r="I61" s="65">
        <f>SUM(I17:I60)</f>
        <v>515</v>
      </c>
      <c r="J61" s="65">
        <f>SUM(J17:J60,)</f>
        <v>30</v>
      </c>
      <c r="K61" s="180">
        <f>SUM(K17:K60)</f>
        <v>30</v>
      </c>
      <c r="L61" s="66">
        <f>SUM(L17:L60,)</f>
        <v>30</v>
      </c>
      <c r="M61" s="67">
        <f>SUM(M17:M60)</f>
        <v>345</v>
      </c>
      <c r="N61" s="67">
        <f>SUM(N17:N60,)</f>
        <v>0</v>
      </c>
      <c r="O61" s="182">
        <f>SUM(O17:O60)</f>
        <v>30</v>
      </c>
      <c r="P61" s="67">
        <f>SUM(P17:P60,)</f>
        <v>0</v>
      </c>
      <c r="Q61" s="67">
        <f>SUM(Q17:Q60)</f>
        <v>330</v>
      </c>
      <c r="R61" s="67">
        <f>SUM(R17:R60,)</f>
        <v>0</v>
      </c>
      <c r="S61" s="182">
        <f>SUM(S17:S60)</f>
        <v>30</v>
      </c>
      <c r="T61" s="68">
        <f>SUM(T17:T60,)</f>
        <v>30</v>
      </c>
      <c r="U61" s="68">
        <f>SUM(U17:U60)</f>
        <v>315</v>
      </c>
      <c r="V61" s="68">
        <f>SUM(V17:V60,)</f>
        <v>0</v>
      </c>
      <c r="W61" s="182">
        <f>SUM(W17:W60)</f>
        <v>30</v>
      </c>
      <c r="X61" s="68">
        <f>SUM(X17:X60,)</f>
        <v>0</v>
      </c>
      <c r="Y61" s="68">
        <f>SUM(Y17:Y60)</f>
        <v>195</v>
      </c>
      <c r="Z61" s="68">
        <f>SUM(Z17:Z60,)</f>
        <v>0</v>
      </c>
      <c r="AA61" s="190">
        <f>SUM(AA17:AA60)</f>
        <v>30</v>
      </c>
      <c r="AB61" s="76">
        <f>AB59+AB52+AB48+AB42+AB35+AB26+AB16</f>
        <v>2419</v>
      </c>
      <c r="AC61" s="101">
        <f>AC59+AC52+AC48+AC42+AC35+AC26+AC16</f>
        <v>179</v>
      </c>
      <c r="AD61" s="102">
        <f>AD59+AD52+AD48+AD42+AD35+AD26+AD16</f>
        <v>2150</v>
      </c>
      <c r="AE61" s="102">
        <f>AE59+AE52+AE48+AE42+AE35+AE26+AE16</f>
        <v>90</v>
      </c>
      <c r="AF61" s="103">
        <f>AF16+AF26+AF35+AF42+AF48+AF52+AF59</f>
        <v>180</v>
      </c>
    </row>
    <row r="62" spans="1:32" s="14" customFormat="1" ht="20.100000000000001" customHeight="1" x14ac:dyDescent="0.2">
      <c r="A62" s="161"/>
      <c r="B62" s="162"/>
      <c r="C62" s="162"/>
      <c r="D62" s="187">
        <f>SUM(D61:F61)</f>
        <v>569</v>
      </c>
      <c r="E62" s="188"/>
      <c r="F62" s="189"/>
      <c r="G62" s="181"/>
      <c r="H62" s="187">
        <f>SUM(H61:J61)</f>
        <v>605</v>
      </c>
      <c r="I62" s="188"/>
      <c r="J62" s="189"/>
      <c r="K62" s="181"/>
      <c r="L62" s="184">
        <f>SUM(L61:N61)</f>
        <v>375</v>
      </c>
      <c r="M62" s="185"/>
      <c r="N62" s="186"/>
      <c r="O62" s="183"/>
      <c r="P62" s="184">
        <f>SUM(P61:R61)</f>
        <v>330</v>
      </c>
      <c r="Q62" s="185"/>
      <c r="R62" s="186"/>
      <c r="S62" s="183"/>
      <c r="T62" s="191">
        <f>SUM(T61:V61)</f>
        <v>345</v>
      </c>
      <c r="U62" s="192"/>
      <c r="V62" s="193"/>
      <c r="W62" s="183"/>
      <c r="X62" s="191">
        <f>SUM(X61:Z61)</f>
        <v>195</v>
      </c>
      <c r="Y62" s="192"/>
      <c r="Z62" s="193"/>
      <c r="AA62" s="183"/>
      <c r="AB62" s="165">
        <f>D63+L63+T63</f>
        <v>2419</v>
      </c>
      <c r="AC62" s="166"/>
      <c r="AD62" s="166"/>
      <c r="AE62" s="166"/>
      <c r="AF62" s="108">
        <f>G61+K61+O61+S61+W61+AA61</f>
        <v>180</v>
      </c>
    </row>
    <row r="63" spans="1:32" ht="20.100000000000001" customHeight="1" thickBot="1" x14ac:dyDescent="0.25">
      <c r="A63" s="163"/>
      <c r="B63" s="164"/>
      <c r="C63" s="164"/>
      <c r="D63" s="177">
        <f>D62+H62</f>
        <v>1174</v>
      </c>
      <c r="E63" s="178"/>
      <c r="F63" s="178"/>
      <c r="G63" s="178"/>
      <c r="H63" s="178"/>
      <c r="I63" s="178"/>
      <c r="J63" s="179"/>
      <c r="K63" s="69">
        <f>G61+K61</f>
        <v>60</v>
      </c>
      <c r="L63" s="177">
        <f>L62+P62</f>
        <v>705</v>
      </c>
      <c r="M63" s="178"/>
      <c r="N63" s="178"/>
      <c r="O63" s="178"/>
      <c r="P63" s="178"/>
      <c r="Q63" s="178"/>
      <c r="R63" s="179"/>
      <c r="S63" s="69">
        <f>O61+S61</f>
        <v>60</v>
      </c>
      <c r="T63" s="177">
        <f>T62+X62</f>
        <v>540</v>
      </c>
      <c r="U63" s="178"/>
      <c r="V63" s="178"/>
      <c r="W63" s="178"/>
      <c r="X63" s="178"/>
      <c r="Y63" s="178"/>
      <c r="Z63" s="179"/>
      <c r="AA63" s="70">
        <f>W61+AA61</f>
        <v>60</v>
      </c>
      <c r="AB63" s="167"/>
      <c r="AC63" s="167"/>
      <c r="AD63" s="167"/>
      <c r="AE63" s="167"/>
      <c r="AF63" s="109"/>
    </row>
    <row r="64" spans="1:32" ht="15" customHeight="1" x14ac:dyDescent="0.2"/>
    <row r="65" spans="1:1" x14ac:dyDescent="0.2">
      <c r="A65" s="93"/>
    </row>
    <row r="66" spans="1:1" x14ac:dyDescent="0.2">
      <c r="A66" s="93"/>
    </row>
  </sheetData>
  <mergeCells count="58">
    <mergeCell ref="D62:F62"/>
    <mergeCell ref="AF62:AF63"/>
    <mergeCell ref="S61:S62"/>
    <mergeCell ref="W61:W62"/>
    <mergeCell ref="AA61:AA62"/>
    <mergeCell ref="X62:Z62"/>
    <mergeCell ref="T62:V62"/>
    <mergeCell ref="T63:Z63"/>
    <mergeCell ref="L63:R63"/>
    <mergeCell ref="G61:G62"/>
    <mergeCell ref="K61:K62"/>
    <mergeCell ref="O61:O62"/>
    <mergeCell ref="P62:R62"/>
    <mergeCell ref="L62:N62"/>
    <mergeCell ref="H62:J62"/>
    <mergeCell ref="A6:AF6"/>
    <mergeCell ref="A7:AF7"/>
    <mergeCell ref="A8:AF8"/>
    <mergeCell ref="A11:AE11"/>
    <mergeCell ref="A12:AF12"/>
    <mergeCell ref="A9:AF9"/>
    <mergeCell ref="A1:AF1"/>
    <mergeCell ref="A2:AF2"/>
    <mergeCell ref="A3:AF3"/>
    <mergeCell ref="A4:AF4"/>
    <mergeCell ref="A5:AF5"/>
    <mergeCell ref="AF13:AF15"/>
    <mergeCell ref="AC13:AE14"/>
    <mergeCell ref="A42:AA42"/>
    <mergeCell ref="C13:C15"/>
    <mergeCell ref="A13:A15"/>
    <mergeCell ref="A35:AA35"/>
    <mergeCell ref="A16:AA16"/>
    <mergeCell ref="A26:AA26"/>
    <mergeCell ref="D14:F14"/>
    <mergeCell ref="G14:G15"/>
    <mergeCell ref="C27:C34"/>
    <mergeCell ref="AB13:AB15"/>
    <mergeCell ref="S14:S15"/>
    <mergeCell ref="T14:V14"/>
    <mergeCell ref="AA14:AA15"/>
    <mergeCell ref="H14:J14"/>
    <mergeCell ref="A61:C63"/>
    <mergeCell ref="AB62:AE63"/>
    <mergeCell ref="W14:W15"/>
    <mergeCell ref="L14:N14"/>
    <mergeCell ref="A48:AA48"/>
    <mergeCell ref="A52:AA52"/>
    <mergeCell ref="A59:AA59"/>
    <mergeCell ref="K14:K15"/>
    <mergeCell ref="O14:O15"/>
    <mergeCell ref="B13:B15"/>
    <mergeCell ref="L13:S13"/>
    <mergeCell ref="T13:AA13"/>
    <mergeCell ref="X14:Z14"/>
    <mergeCell ref="D13:K13"/>
    <mergeCell ref="P14:R14"/>
    <mergeCell ref="D63:J63"/>
  </mergeCells>
  <phoneticPr fontId="1" type="noConversion"/>
  <printOptions horizontalCentered="1"/>
  <pageMargins left="0.59055118110236227" right="0.59055118110236227" top="0.39370078740157483" bottom="0.39370078740157483" header="0.35433070866141736" footer="0.35433070866141736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JN_naucz ST</vt:lpstr>
      <vt:lpstr>JN _tr ST</vt:lpstr>
      <vt:lpstr>'JN _tr ST'!Obszar_wydruku</vt:lpstr>
      <vt:lpstr>'JN_naucz ST'!Obszar_wydruku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Bogna Ferensztajn</dc:creator>
  <cp:lastModifiedBy>Monika Kopeć</cp:lastModifiedBy>
  <cp:revision/>
  <cp:lastPrinted>2023-02-10T08:35:11Z</cp:lastPrinted>
  <dcterms:created xsi:type="dcterms:W3CDTF">2007-09-02T18:22:54Z</dcterms:created>
  <dcterms:modified xsi:type="dcterms:W3CDTF">2023-02-14T09:17:54Z</dcterms:modified>
</cp:coreProperties>
</file>