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39-22 US program studiów na kierunku Filologia I stopień\"/>
    </mc:Choice>
  </mc:AlternateContent>
  <xr:revisionPtr revIDLastSave="0" documentId="13_ncr:1_{9BCF36A8-3275-4848-8B8A-147C3FFDDCC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_naucz NS" sheetId="7" r:id="rId1"/>
    <sheet name="JA _TR NS" sheetId="6" r:id="rId2"/>
  </sheets>
  <definedNames>
    <definedName name="_xlnm.Print_Area" localSheetId="1">'JA _TR NS'!$A$1:$AG$59</definedName>
    <definedName name="_xlnm.Print_Area" localSheetId="0">'JA_naucz NS'!$A$1:$AG$65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8" i="6" l="1"/>
  <c r="AB57" i="6"/>
  <c r="T57" i="6"/>
  <c r="Y58" i="6"/>
  <c r="P57" i="6"/>
  <c r="L57" i="6"/>
  <c r="H57" i="6"/>
  <c r="AG48" i="6"/>
  <c r="AG44" i="6"/>
  <c r="AG38" i="6"/>
  <c r="AE31" i="6"/>
  <c r="AF31" i="6"/>
  <c r="AG25" i="6"/>
  <c r="AG16" i="6"/>
  <c r="AG64" i="7"/>
  <c r="AG63" i="7"/>
  <c r="AG54" i="7" l="1"/>
  <c r="AF54" i="7"/>
  <c r="AE54" i="7"/>
  <c r="AD54" i="7"/>
  <c r="AC54" i="7" s="1"/>
  <c r="AB63" i="7" l="1"/>
  <c r="AA63" i="7"/>
  <c r="Z63" i="7"/>
  <c r="Y63" i="7"/>
  <c r="X63" i="7"/>
  <c r="AB65" i="7" s="1"/>
  <c r="W63" i="7"/>
  <c r="V63" i="7"/>
  <c r="U63" i="7"/>
  <c r="T63" i="7"/>
  <c r="S63" i="7"/>
  <c r="R63" i="7"/>
  <c r="Q63" i="7"/>
  <c r="P63" i="7"/>
  <c r="T65" i="7" s="1"/>
  <c r="O63" i="7"/>
  <c r="N63" i="7"/>
  <c r="M63" i="7"/>
  <c r="L63" i="7"/>
  <c r="K63" i="7"/>
  <c r="J63" i="7"/>
  <c r="I63" i="7"/>
  <c r="H63" i="7"/>
  <c r="G63" i="7"/>
  <c r="F63" i="7"/>
  <c r="E63" i="7"/>
  <c r="AG62" i="7"/>
  <c r="AG61" i="7" s="1"/>
  <c r="AF61" i="7"/>
  <c r="AE61" i="7"/>
  <c r="AD61" i="7"/>
  <c r="AG60" i="7"/>
  <c r="AF60" i="7"/>
  <c r="AE60" i="7"/>
  <c r="AD60" i="7"/>
  <c r="AG59" i="7"/>
  <c r="AF59" i="7"/>
  <c r="AE59" i="7"/>
  <c r="AD59" i="7"/>
  <c r="AG58" i="7"/>
  <c r="AF58" i="7"/>
  <c r="AE58" i="7"/>
  <c r="AD58" i="7"/>
  <c r="AD57" i="7" s="1"/>
  <c r="AG57" i="7"/>
  <c r="AF57" i="7"/>
  <c r="AG55" i="7"/>
  <c r="AF55" i="7"/>
  <c r="AE55" i="7"/>
  <c r="AD55" i="7"/>
  <c r="AG53" i="7"/>
  <c r="AF53" i="7"/>
  <c r="AE53" i="7"/>
  <c r="AD53" i="7"/>
  <c r="AG52" i="7"/>
  <c r="AF52" i="7"/>
  <c r="AE52" i="7"/>
  <c r="AD52" i="7"/>
  <c r="AG51" i="7"/>
  <c r="AF51" i="7"/>
  <c r="AE51" i="7"/>
  <c r="AD51" i="7"/>
  <c r="AG50" i="7"/>
  <c r="AG49" i="7" s="1"/>
  <c r="AF50" i="7"/>
  <c r="AF49" i="7" s="1"/>
  <c r="AE50" i="7"/>
  <c r="AE49" i="7" s="1"/>
  <c r="AD50" i="7"/>
  <c r="AD49" i="7" s="1"/>
  <c r="AG47" i="7"/>
  <c r="AF47" i="7"/>
  <c r="AE47" i="7"/>
  <c r="AD47" i="7"/>
  <c r="AG46" i="7"/>
  <c r="AF46" i="7"/>
  <c r="AE46" i="7"/>
  <c r="AD46" i="7"/>
  <c r="AG45" i="7"/>
  <c r="AG44" i="7" s="1"/>
  <c r="AF45" i="7"/>
  <c r="AF44" i="7" s="1"/>
  <c r="AE45" i="7"/>
  <c r="AD45" i="7"/>
  <c r="AG43" i="7"/>
  <c r="AF43" i="7"/>
  <c r="AE43" i="7"/>
  <c r="AD43" i="7"/>
  <c r="AG42" i="7"/>
  <c r="AF42" i="7"/>
  <c r="AE42" i="7"/>
  <c r="AD42" i="7"/>
  <c r="AG41" i="7"/>
  <c r="AF41" i="7"/>
  <c r="AE41" i="7"/>
  <c r="AD41" i="7"/>
  <c r="AG40" i="7"/>
  <c r="AF40" i="7"/>
  <c r="AE40" i="7"/>
  <c r="AD40" i="7"/>
  <c r="AG39" i="7"/>
  <c r="AF39" i="7"/>
  <c r="AE39" i="7"/>
  <c r="AE38" i="7" s="1"/>
  <c r="AD39" i="7"/>
  <c r="AG37" i="7"/>
  <c r="AF37" i="7"/>
  <c r="AE37" i="7"/>
  <c r="AD37" i="7"/>
  <c r="AG36" i="7"/>
  <c r="AF36" i="7"/>
  <c r="AE36" i="7"/>
  <c r="AD36" i="7"/>
  <c r="AG35" i="7"/>
  <c r="AF35" i="7"/>
  <c r="AE35" i="7"/>
  <c r="AD35" i="7"/>
  <c r="AG34" i="7"/>
  <c r="AF34" i="7"/>
  <c r="AE34" i="7"/>
  <c r="AD34" i="7"/>
  <c r="AG33" i="7"/>
  <c r="AF33" i="7"/>
  <c r="AE33" i="7"/>
  <c r="AD33" i="7"/>
  <c r="AG32" i="7"/>
  <c r="AG31" i="7" s="1"/>
  <c r="AF32" i="7"/>
  <c r="AF31" i="7" s="1"/>
  <c r="AE32" i="7"/>
  <c r="AD32" i="7"/>
  <c r="AD31" i="7" s="1"/>
  <c r="AG30" i="7"/>
  <c r="AF30" i="7"/>
  <c r="AE30" i="7"/>
  <c r="AD30" i="7"/>
  <c r="AG29" i="7"/>
  <c r="AF29" i="7"/>
  <c r="AE29" i="7"/>
  <c r="AD29" i="7"/>
  <c r="AG28" i="7"/>
  <c r="AF28" i="7"/>
  <c r="AE28" i="7"/>
  <c r="AD28" i="7"/>
  <c r="AG27" i="7"/>
  <c r="AF27" i="7"/>
  <c r="AE27" i="7"/>
  <c r="AD27" i="7"/>
  <c r="AG26" i="7"/>
  <c r="AF26" i="7"/>
  <c r="AF25" i="7" s="1"/>
  <c r="AE26" i="7"/>
  <c r="AE25" i="7" s="1"/>
  <c r="AD26" i="7"/>
  <c r="AD25" i="7" s="1"/>
  <c r="AG24" i="7"/>
  <c r="AF24" i="7"/>
  <c r="AE24" i="7"/>
  <c r="AD24" i="7"/>
  <c r="AG23" i="7"/>
  <c r="AF23" i="7"/>
  <c r="AE23" i="7"/>
  <c r="AD23" i="7"/>
  <c r="AG22" i="7"/>
  <c r="AF22" i="7"/>
  <c r="AE22" i="7"/>
  <c r="AD22" i="7"/>
  <c r="AG21" i="7"/>
  <c r="AF21" i="7"/>
  <c r="AE21" i="7"/>
  <c r="AD21" i="7"/>
  <c r="AG20" i="7"/>
  <c r="AF20" i="7"/>
  <c r="AE20" i="7"/>
  <c r="AD20" i="7"/>
  <c r="AG19" i="7"/>
  <c r="AF19" i="7"/>
  <c r="AE19" i="7"/>
  <c r="AD19" i="7"/>
  <c r="AG18" i="7"/>
  <c r="AF18" i="7"/>
  <c r="AE18" i="7"/>
  <c r="AD18" i="7"/>
  <c r="AG17" i="7"/>
  <c r="AG16" i="7" s="1"/>
  <c r="AF17" i="7"/>
  <c r="AE17" i="7"/>
  <c r="AD17" i="7"/>
  <c r="AD44" i="7"/>
  <c r="AG54" i="6"/>
  <c r="AF54" i="6"/>
  <c r="AE54" i="6"/>
  <c r="AD54" i="6"/>
  <c r="AG53" i="6"/>
  <c r="AF53" i="6"/>
  <c r="AE53" i="6"/>
  <c r="AD53" i="6"/>
  <c r="AG52" i="6"/>
  <c r="AF52" i="6"/>
  <c r="AE52" i="6"/>
  <c r="AD52" i="6"/>
  <c r="AG51" i="6"/>
  <c r="AF51" i="6"/>
  <c r="AE51" i="6"/>
  <c r="AD51" i="6"/>
  <c r="AG50" i="6"/>
  <c r="AF50" i="6"/>
  <c r="AE50" i="6"/>
  <c r="AD50" i="6"/>
  <c r="AG49" i="6"/>
  <c r="AF49" i="6"/>
  <c r="AF48" i="6" s="1"/>
  <c r="AE49" i="6"/>
  <c r="AD49" i="6"/>
  <c r="AD55" i="6"/>
  <c r="AE55" i="6"/>
  <c r="AF55" i="6"/>
  <c r="Z57" i="6"/>
  <c r="AA57" i="6"/>
  <c r="Y57" i="6"/>
  <c r="V57" i="6"/>
  <c r="W57" i="6"/>
  <c r="U57" i="6"/>
  <c r="R57" i="6"/>
  <c r="S57" i="6"/>
  <c r="Q57" i="6"/>
  <c r="N57" i="6"/>
  <c r="O57" i="6"/>
  <c r="M57" i="6"/>
  <c r="J57" i="6"/>
  <c r="K57" i="6"/>
  <c r="I57" i="6"/>
  <c r="G57" i="6"/>
  <c r="F57" i="6"/>
  <c r="E57" i="6"/>
  <c r="AG43" i="6"/>
  <c r="AF43" i="6"/>
  <c r="AE43" i="6"/>
  <c r="AD43" i="6"/>
  <c r="AG42" i="6"/>
  <c r="AF42" i="6"/>
  <c r="AE42" i="6"/>
  <c r="AD42" i="6"/>
  <c r="AG41" i="6"/>
  <c r="AF41" i="6"/>
  <c r="AE41" i="6"/>
  <c r="AD41" i="6"/>
  <c r="AG40" i="6"/>
  <c r="AF40" i="6"/>
  <c r="AE40" i="6"/>
  <c r="AD40" i="6"/>
  <c r="AG39" i="6"/>
  <c r="AF39" i="6"/>
  <c r="AF38" i="6" s="1"/>
  <c r="AE39" i="6"/>
  <c r="AE38" i="6" s="1"/>
  <c r="AD39" i="6"/>
  <c r="AD38" i="6" s="1"/>
  <c r="AG37" i="6"/>
  <c r="AF37" i="6"/>
  <c r="AE37" i="6"/>
  <c r="AD37" i="6"/>
  <c r="AG36" i="6"/>
  <c r="AF36" i="6"/>
  <c r="AE36" i="6"/>
  <c r="AD36" i="6"/>
  <c r="AF35" i="6"/>
  <c r="AE35" i="6"/>
  <c r="AD35" i="6"/>
  <c r="AG34" i="6"/>
  <c r="AF34" i="6"/>
  <c r="AE34" i="6"/>
  <c r="AD34" i="6"/>
  <c r="AG33" i="6"/>
  <c r="AF33" i="6"/>
  <c r="AE33" i="6"/>
  <c r="AD33" i="6"/>
  <c r="AG32" i="6"/>
  <c r="AF32" i="6"/>
  <c r="AE32" i="6"/>
  <c r="AD32" i="6"/>
  <c r="AG24" i="6"/>
  <c r="AF24" i="6"/>
  <c r="AE24" i="6"/>
  <c r="AD24" i="6"/>
  <c r="AG23" i="6"/>
  <c r="AF23" i="6"/>
  <c r="AE23" i="6"/>
  <c r="AD23" i="6"/>
  <c r="AG47" i="6"/>
  <c r="AF47" i="6"/>
  <c r="AE47" i="6"/>
  <c r="AD47" i="6"/>
  <c r="AG46" i="6"/>
  <c r="AF46" i="6"/>
  <c r="AE46" i="6"/>
  <c r="AD46" i="6"/>
  <c r="AG45" i="6"/>
  <c r="AF45" i="6"/>
  <c r="AF44" i="6" s="1"/>
  <c r="AE45" i="6"/>
  <c r="AE44" i="6" s="1"/>
  <c r="AD45" i="6"/>
  <c r="AD44" i="6" s="1"/>
  <c r="AD17" i="6"/>
  <c r="AE17" i="6"/>
  <c r="AF17" i="6"/>
  <c r="AG17" i="6"/>
  <c r="AD18" i="6"/>
  <c r="AE18" i="6"/>
  <c r="AF18" i="6"/>
  <c r="AG18" i="6"/>
  <c r="AD19" i="6"/>
  <c r="AE19" i="6"/>
  <c r="AF19" i="6"/>
  <c r="AG19" i="6"/>
  <c r="AD20" i="6"/>
  <c r="AE20" i="6"/>
  <c r="AF20" i="6"/>
  <c r="AG20" i="6"/>
  <c r="AD21" i="6"/>
  <c r="AE21" i="6"/>
  <c r="AF21" i="6"/>
  <c r="AG21" i="6"/>
  <c r="AD22" i="6"/>
  <c r="AE22" i="6"/>
  <c r="AF22" i="6"/>
  <c r="AG22" i="6"/>
  <c r="AD26" i="6"/>
  <c r="AE26" i="6"/>
  <c r="AE25" i="6" s="1"/>
  <c r="AF26" i="6"/>
  <c r="AG26" i="6"/>
  <c r="AD27" i="6"/>
  <c r="AE27" i="6"/>
  <c r="AF27" i="6"/>
  <c r="AG27" i="6"/>
  <c r="AD28" i="6"/>
  <c r="AE28" i="6"/>
  <c r="AF28" i="6"/>
  <c r="AG28" i="6"/>
  <c r="AD29" i="6"/>
  <c r="AE29" i="6"/>
  <c r="AF29" i="6"/>
  <c r="AG29" i="6"/>
  <c r="AD30" i="6"/>
  <c r="AE30" i="6"/>
  <c r="AF30" i="6"/>
  <c r="AG30" i="6"/>
  <c r="AE48" i="6"/>
  <c r="AC55" i="6"/>
  <c r="AG56" i="6"/>
  <c r="AG55" i="6" s="1"/>
  <c r="L65" i="7" l="1"/>
  <c r="AG38" i="7"/>
  <c r="AE16" i="7"/>
  <c r="AC37" i="6"/>
  <c r="AC43" i="6"/>
  <c r="E58" i="6"/>
  <c r="AC60" i="7"/>
  <c r="E64" i="7"/>
  <c r="I64" i="7"/>
  <c r="M64" i="7"/>
  <c r="U64" i="7"/>
  <c r="Y64" i="7"/>
  <c r="AF16" i="7"/>
  <c r="AC24" i="6"/>
  <c r="AD31" i="6"/>
  <c r="AG25" i="7"/>
  <c r="T59" i="6"/>
  <c r="AC52" i="7"/>
  <c r="AC18" i="7"/>
  <c r="AD25" i="6"/>
  <c r="AD48" i="6"/>
  <c r="AG48" i="7"/>
  <c r="Q64" i="7"/>
  <c r="AC21" i="7"/>
  <c r="AD16" i="7"/>
  <c r="AC20" i="7"/>
  <c r="AC23" i="7"/>
  <c r="AC24" i="7"/>
  <c r="AC36" i="7"/>
  <c r="AC37" i="7"/>
  <c r="AC42" i="7"/>
  <c r="AC47" i="7"/>
  <c r="AC50" i="7"/>
  <c r="AD16" i="6"/>
  <c r="AC28" i="6"/>
  <c r="AC50" i="6"/>
  <c r="AC52" i="6"/>
  <c r="AC53" i="6"/>
  <c r="AD48" i="7"/>
  <c r="AC27" i="7"/>
  <c r="AC28" i="7"/>
  <c r="AC34" i="7"/>
  <c r="AE57" i="7"/>
  <c r="AE48" i="7" s="1"/>
  <c r="AC45" i="6"/>
  <c r="AC29" i="6"/>
  <c r="AF25" i="6"/>
  <c r="AC19" i="6"/>
  <c r="AC18" i="6"/>
  <c r="AF16" i="6"/>
  <c r="AC46" i="6"/>
  <c r="AC47" i="6"/>
  <c r="AC23" i="6"/>
  <c r="AC33" i="6"/>
  <c r="AC34" i="6"/>
  <c r="AC36" i="6"/>
  <c r="AC40" i="6"/>
  <c r="AC41" i="6"/>
  <c r="AC42" i="6"/>
  <c r="M58" i="6"/>
  <c r="Q58" i="6"/>
  <c r="U58" i="6"/>
  <c r="AC51" i="6"/>
  <c r="AC17" i="7"/>
  <c r="AC19" i="7"/>
  <c r="AE44" i="7"/>
  <c r="AC51" i="7"/>
  <c r="AC53" i="7"/>
  <c r="AC55" i="7"/>
  <c r="AC59" i="7"/>
  <c r="AE31" i="7"/>
  <c r="AC26" i="7"/>
  <c r="AC29" i="7"/>
  <c r="AC30" i="7"/>
  <c r="AC33" i="7"/>
  <c r="AF38" i="7"/>
  <c r="AF63" i="7" s="1"/>
  <c r="AC61" i="7"/>
  <c r="AC17" i="6"/>
  <c r="AC30" i="6"/>
  <c r="AC27" i="6"/>
  <c r="AC26" i="6"/>
  <c r="AC21" i="6"/>
  <c r="AC20" i="6"/>
  <c r="AC35" i="7"/>
  <c r="AC39" i="7"/>
  <c r="AC40" i="7"/>
  <c r="AC41" i="7"/>
  <c r="AC43" i="7"/>
  <c r="AC45" i="7"/>
  <c r="AE16" i="6"/>
  <c r="AC22" i="6"/>
  <c r="AC22" i="7"/>
  <c r="L59" i="6"/>
  <c r="I58" i="6"/>
  <c r="AC32" i="6"/>
  <c r="AD38" i="7"/>
  <c r="AF48" i="7"/>
  <c r="AC32" i="7"/>
  <c r="AC46" i="7"/>
  <c r="AC58" i="7"/>
  <c r="AC57" i="7" s="1"/>
  <c r="AC49" i="6"/>
  <c r="AC39" i="6"/>
  <c r="AC54" i="6"/>
  <c r="AC35" i="6"/>
  <c r="M65" i="7" l="1"/>
  <c r="E59" i="6"/>
  <c r="AD63" i="7"/>
  <c r="E65" i="7"/>
  <c r="U65" i="7"/>
  <c r="AD57" i="6"/>
  <c r="AE57" i="6"/>
  <c r="AF57" i="6"/>
  <c r="AC16" i="6"/>
  <c r="AE63" i="7"/>
  <c r="AC16" i="7"/>
  <c r="AC25" i="7"/>
  <c r="AC38" i="7"/>
  <c r="AC49" i="7"/>
  <c r="AC44" i="7"/>
  <c r="AC25" i="6"/>
  <c r="AC48" i="6"/>
  <c r="U59" i="6"/>
  <c r="AC44" i="6"/>
  <c r="AC38" i="6"/>
  <c r="AC31" i="7"/>
  <c r="M59" i="6"/>
  <c r="AC31" i="6"/>
  <c r="AC64" i="7" l="1"/>
  <c r="AC58" i="6"/>
  <c r="AC63" i="7"/>
  <c r="AC48" i="7"/>
  <c r="AC57" i="6"/>
  <c r="AB59" i="6" l="1"/>
  <c r="X57" i="6"/>
  <c r="AG35" i="6"/>
  <c r="AG31" i="6" s="1"/>
  <c r="AG57" i="6" s="1"/>
</calcChain>
</file>

<file path=xl/sharedStrings.xml><?xml version="1.0" encoding="utf-8"?>
<sst xmlns="http://schemas.openxmlformats.org/spreadsheetml/2006/main" count="328" uniqueCount="123">
  <si>
    <t>LP.</t>
  </si>
  <si>
    <t>Nazwa przedmiotu</t>
  </si>
  <si>
    <t>Forma zaliczenia zajęć</t>
  </si>
  <si>
    <t>Forma zaliczenia przedmiotu</t>
  </si>
  <si>
    <t>ROK I</t>
  </si>
  <si>
    <t>ROK II</t>
  </si>
  <si>
    <t>ROK III</t>
  </si>
  <si>
    <t>Ogółem</t>
  </si>
  <si>
    <t>w tym:</t>
  </si>
  <si>
    <t>ECTS</t>
  </si>
  <si>
    <t>I sem.</t>
  </si>
  <si>
    <t>II sem.</t>
  </si>
  <si>
    <t>III sem.</t>
  </si>
  <si>
    <t>IV sem.</t>
  </si>
  <si>
    <t>V sem.</t>
  </si>
  <si>
    <t>VI sem.</t>
  </si>
  <si>
    <t>w.</t>
  </si>
  <si>
    <t>ćw.</t>
  </si>
  <si>
    <t>lab.</t>
  </si>
  <si>
    <t>Historia filozofii</t>
  </si>
  <si>
    <t>Zo 2</t>
  </si>
  <si>
    <t>Zo II</t>
  </si>
  <si>
    <t>Technologie informacyjne</t>
  </si>
  <si>
    <t>Zo 1</t>
  </si>
  <si>
    <t>Zo I</t>
  </si>
  <si>
    <t>Bezpieczeństwo i higiena pracy</t>
  </si>
  <si>
    <t>Z 1</t>
  </si>
  <si>
    <t>Z I</t>
  </si>
  <si>
    <t>Lektorat języka obcego</t>
  </si>
  <si>
    <t>Zo 1-3</t>
  </si>
  <si>
    <t>E III</t>
  </si>
  <si>
    <t>Kultura języka polskiego</t>
  </si>
  <si>
    <t>Ochrona własności intelektualnej</t>
  </si>
  <si>
    <t>Zo 3</t>
  </si>
  <si>
    <t>Z III</t>
  </si>
  <si>
    <t xml:space="preserve">Zo 1-6 </t>
  </si>
  <si>
    <t>E II,IV,VI</t>
  </si>
  <si>
    <t>Praktyczna nauka języka angielskiego - czytanie i mówienie</t>
  </si>
  <si>
    <t>Praktyczna nauka języka angielskiego  - pisanie</t>
  </si>
  <si>
    <t>Praktyczna nauka języka angielskiego - gramatyka praktyczna</t>
  </si>
  <si>
    <t>Zo 1-6</t>
  </si>
  <si>
    <t>Zo 1-3, 5</t>
  </si>
  <si>
    <t>Wstęp do językoznawstwa</t>
  </si>
  <si>
    <t>Zo1</t>
  </si>
  <si>
    <t>Wstęp do językoznawstwa angielskiego</t>
  </si>
  <si>
    <t>Zo2</t>
  </si>
  <si>
    <t>E II</t>
  </si>
  <si>
    <t>Gramatyka opisowa</t>
  </si>
  <si>
    <t>Teoretyczne podstawy uczenia się języków obcych</t>
  </si>
  <si>
    <t>Wiedza o akwizycji i nauce języków</t>
  </si>
  <si>
    <t>Zo 5</t>
  </si>
  <si>
    <t>Zo V</t>
  </si>
  <si>
    <t>Gramatyka kontrastywna</t>
  </si>
  <si>
    <t>Zo 3-4</t>
  </si>
  <si>
    <t>Zo IV</t>
  </si>
  <si>
    <t>Wstęp do literaturoznawstwa</t>
  </si>
  <si>
    <t>Historia krajów angielskiego obszaru językowego</t>
  </si>
  <si>
    <t>Zo 1-2</t>
  </si>
  <si>
    <t>Wiedza o krajach angielskiego obszaru językowego</t>
  </si>
  <si>
    <t>Historia literatury angielskiej</t>
  </si>
  <si>
    <t>Zo 3-5</t>
  </si>
  <si>
    <t>E V</t>
  </si>
  <si>
    <t>Historia literatury amerykańskiej</t>
  </si>
  <si>
    <t>Seminarium dyplomowe</t>
  </si>
  <si>
    <t>Zo 4-6</t>
  </si>
  <si>
    <t>Zo VI</t>
  </si>
  <si>
    <t>Wykład monograficzny</t>
  </si>
  <si>
    <t>Z 6</t>
  </si>
  <si>
    <t>Z VI</t>
  </si>
  <si>
    <t>Zo 5-6</t>
  </si>
  <si>
    <t>E VI</t>
  </si>
  <si>
    <t>Przygotowanie w zakresie psychologiczno-pedagogicznym</t>
  </si>
  <si>
    <t>Pedagogika ogólna</t>
  </si>
  <si>
    <t>Zo III</t>
  </si>
  <si>
    <t xml:space="preserve">Wprowadzenie do psychologii </t>
  </si>
  <si>
    <t>Psychologia rozwojowa i wychowawcza</t>
  </si>
  <si>
    <t>E IV</t>
  </si>
  <si>
    <t>Pedagogika przedszkolna i wczesnoszkolna</t>
  </si>
  <si>
    <t>Zo 4</t>
  </si>
  <si>
    <t>Emisja głosu z ergonomią</t>
  </si>
  <si>
    <t>Zo 4-5</t>
  </si>
  <si>
    <t>Przygotowanie w zakresie dydaktycznym</t>
  </si>
  <si>
    <t>Dydaktyka ogólna</t>
  </si>
  <si>
    <t>Dydaktyka języka angielskiego</t>
  </si>
  <si>
    <t>Projekt edukacyjny</t>
  </si>
  <si>
    <t>Praktyka</t>
  </si>
  <si>
    <t>Zo III, IV, VI</t>
  </si>
  <si>
    <t>RAZEM</t>
  </si>
  <si>
    <t>Zo 1-3,5</t>
  </si>
  <si>
    <t>Podstawy translatoryki</t>
  </si>
  <si>
    <t>Stylistyka dla tłumaczy</t>
  </si>
  <si>
    <t>Tłumaczenia ustne</t>
  </si>
  <si>
    <t>Rozumienie tekstów fachowych</t>
  </si>
  <si>
    <t>Tłumaczenia pisemne</t>
  </si>
  <si>
    <t>Projekt translatorski</t>
  </si>
  <si>
    <t>Elementy pedagogiki specjalnej</t>
  </si>
  <si>
    <t>PROFIL: PRAKTYCZNY</t>
  </si>
  <si>
    <t xml:space="preserve">PLAN  STUDIÓW  NIESTACJONARNYCH  I stopnia                 </t>
  </si>
  <si>
    <r>
      <t>Moduł P</t>
    </r>
    <r>
      <rPr>
        <b/>
        <i/>
        <sz val="8"/>
        <rFont val="Arial"/>
        <family val="2"/>
        <charset val="238"/>
      </rPr>
      <t>rzedmioty Interdyscyplinarne</t>
    </r>
  </si>
  <si>
    <r>
      <t xml:space="preserve">Moduł </t>
    </r>
    <r>
      <rPr>
        <b/>
        <i/>
        <sz val="8"/>
        <rFont val="Arial"/>
        <family val="2"/>
        <charset val="238"/>
      </rPr>
      <t>Praktyczna nauka języka angielskiego</t>
    </r>
  </si>
  <si>
    <r>
      <t xml:space="preserve">Moduł </t>
    </r>
    <r>
      <rPr>
        <b/>
        <i/>
        <sz val="8"/>
        <rFont val="Arial"/>
        <family val="2"/>
        <charset val="238"/>
      </rPr>
      <t>Wiedza o literaturze, kulturze i historii</t>
    </r>
  </si>
  <si>
    <r>
      <t xml:space="preserve">Moduł </t>
    </r>
    <r>
      <rPr>
        <b/>
        <i/>
        <sz val="8"/>
        <rFont val="Arial"/>
        <family val="2"/>
        <charset val="238"/>
      </rPr>
      <t>Seminarium dyplomowe</t>
    </r>
  </si>
  <si>
    <r>
      <t xml:space="preserve">Moduł obieralny </t>
    </r>
    <r>
      <rPr>
        <b/>
        <i/>
        <sz val="8"/>
        <rFont val="Arial"/>
        <family val="2"/>
        <charset val="238"/>
      </rPr>
      <t>Kształcenie nauczycielskie</t>
    </r>
  </si>
  <si>
    <r>
      <t xml:space="preserve">Moduł </t>
    </r>
    <r>
      <rPr>
        <b/>
        <i/>
        <sz val="8"/>
        <rFont val="Arial"/>
        <family val="2"/>
        <charset val="238"/>
      </rPr>
      <t xml:space="preserve">Praktyka </t>
    </r>
  </si>
  <si>
    <r>
      <t xml:space="preserve">Moduł </t>
    </r>
    <r>
      <rPr>
        <b/>
        <i/>
        <sz val="8"/>
        <rFont val="Arial"/>
        <family val="2"/>
        <charset val="238"/>
      </rPr>
      <t>Wiedza o języku i komunikacji</t>
    </r>
  </si>
  <si>
    <t>Załącznik nr 3a</t>
  </si>
  <si>
    <t>KIERUNEK: FILOLOGIA</t>
  </si>
  <si>
    <r>
      <t xml:space="preserve">Moduł </t>
    </r>
    <r>
      <rPr>
        <b/>
        <i/>
        <sz val="8"/>
        <rFont val="Arial"/>
        <family val="2"/>
        <charset val="238"/>
      </rPr>
      <t>Przedmioty interdyscyplinarne</t>
    </r>
  </si>
  <si>
    <r>
      <t xml:space="preserve">Moduł </t>
    </r>
    <r>
      <rPr>
        <b/>
        <i/>
        <sz val="8"/>
        <rFont val="Arial"/>
        <family val="2"/>
        <charset val="238"/>
      </rPr>
      <t>Praktyka</t>
    </r>
  </si>
  <si>
    <r>
      <t xml:space="preserve">Moduł obieralny </t>
    </r>
    <r>
      <rPr>
        <b/>
        <i/>
        <sz val="8"/>
        <rFont val="Arial"/>
        <family val="2"/>
        <charset val="238"/>
      </rPr>
      <t>Kształcenie translatorskie</t>
    </r>
  </si>
  <si>
    <t>w zakresie: JĘZYKA ANGIELSKIEGO</t>
  </si>
  <si>
    <t>specjalizacja: NAUCZYCIELSKA</t>
  </si>
  <si>
    <t>specjalizacja: TRANSLATORSKA</t>
  </si>
  <si>
    <t>Wykład ogólnowydziałowy 1</t>
  </si>
  <si>
    <t>Wykład ogólnowydziałowy 2</t>
  </si>
  <si>
    <t>Praktyczna nauka języka angielskiego - konwersacje</t>
  </si>
  <si>
    <t>Praktyczna nauka języka angielskiego - fonetyka praktyczna</t>
  </si>
  <si>
    <r>
      <t xml:space="preserve">do </t>
    </r>
    <r>
      <rPr>
        <i/>
        <sz val="10"/>
        <rFont val="Calibri"/>
        <family val="2"/>
        <charset val="238"/>
      </rPr>
      <t>Programu studiów na kierunku filologia - studia pierwszego stopnia o profilu praktycznym,</t>
    </r>
    <r>
      <rPr>
        <sz val="10"/>
        <rFont val="Calibri"/>
        <family val="2"/>
        <charset val="238"/>
      </rPr>
      <t xml:space="preserve"> </t>
    </r>
  </si>
  <si>
    <t>stanowiącego załącznik do Uchwały nr 39/000/2022 Senatu AJP</t>
  </si>
  <si>
    <t>z dnia 20 września 2022 r.</t>
  </si>
  <si>
    <t>obowiązuje I rok od r.a. 2022/2023</t>
  </si>
  <si>
    <t xml:space="preserve">Załącznik nr 2a </t>
  </si>
  <si>
    <t>Egzamin dyplomowy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</si>
</sst>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u/>
      <sz val="10"/>
      <name val="Arial CE"/>
      <charset val="238"/>
    </font>
    <font>
      <b/>
      <u/>
      <sz val="6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u/>
      <sz val="9"/>
      <name val="Arial CE"/>
      <charset val="238"/>
    </font>
    <font>
      <b/>
      <u/>
      <sz val="9"/>
      <color indexed="10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b/>
      <sz val="8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7.5"/>
      <name val="Arial"/>
      <family val="2"/>
      <charset val="238"/>
    </font>
    <font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10"/>
      <name val="Arial"/>
      <family val="2"/>
      <charset val="238"/>
    </font>
    <font>
      <b/>
      <i/>
      <sz val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15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top"/>
    </xf>
    <xf numFmtId="0" fontId="14" fillId="0" borderId="0" xfId="0" applyFont="1"/>
    <xf numFmtId="0" fontId="1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right" vertical="top"/>
    </xf>
    <xf numFmtId="0" fontId="17" fillId="0" borderId="0" xfId="0" applyFont="1"/>
    <xf numFmtId="0" fontId="17" fillId="3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4" fillId="2" borderId="1" xfId="0" applyFont="1" applyFill="1" applyBorder="1"/>
    <xf numFmtId="0" fontId="28" fillId="12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33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35" fillId="8" borderId="2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29" fillId="11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28" fillId="7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7" fillId="2" borderId="1" xfId="0" applyFont="1" applyFill="1" applyBorder="1" applyAlignment="1">
      <alignment horizontal="center" vertical="center" textRotation="90" wrapText="1"/>
    </xf>
    <xf numFmtId="0" fontId="17" fillId="12" borderId="1" xfId="0" applyFont="1" applyFill="1" applyBorder="1" applyAlignment="1">
      <alignment horizontal="center" vertical="center" textRotation="90" wrapText="1"/>
    </xf>
    <xf numFmtId="0" fontId="38" fillId="8" borderId="3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 textRotation="90" wrapText="1"/>
    </xf>
    <xf numFmtId="0" fontId="34" fillId="2" borderId="1" xfId="0" applyFont="1" applyFill="1" applyBorder="1" applyAlignment="1">
      <alignment horizontal="center" vertical="center" textRotation="90" wrapText="1"/>
    </xf>
    <xf numFmtId="0" fontId="28" fillId="6" borderId="3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textRotation="90"/>
    </xf>
    <xf numFmtId="0" fontId="34" fillId="0" borderId="8" xfId="0" applyFont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0" fontId="17" fillId="13" borderId="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left" vertical="center" wrapText="1"/>
    </xf>
    <xf numFmtId="0" fontId="17" fillId="16" borderId="1" xfId="0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8" fillId="8" borderId="9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FFCC"/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7"/>
  <sheetViews>
    <sheetView tabSelected="1" zoomScaleNormal="100" zoomScalePageLayoutView="125" workbookViewId="0">
      <selection activeCell="T78" sqref="T77:T78"/>
    </sheetView>
  </sheetViews>
  <sheetFormatPr defaultColWidth="8.85546875" defaultRowHeight="12.75" x14ac:dyDescent="0.2"/>
  <cols>
    <col min="1" max="1" width="3" style="2" customWidth="1"/>
    <col min="2" max="2" width="25.42578125" style="2" customWidth="1"/>
    <col min="3" max="3" width="6.42578125" style="4" hidden="1" customWidth="1"/>
    <col min="4" max="4" width="6.42578125" style="4" customWidth="1"/>
    <col min="5" max="7" width="3.28515625" style="14" customWidth="1"/>
    <col min="8" max="8" width="3.28515625" style="15" customWidth="1"/>
    <col min="9" max="11" width="3.28515625" style="14" customWidth="1"/>
    <col min="12" max="12" width="3.28515625" style="15" customWidth="1"/>
    <col min="13" max="15" width="3.28515625" style="14" customWidth="1"/>
    <col min="16" max="16" width="3.28515625" style="15" customWidth="1"/>
    <col min="17" max="19" width="3.28515625" style="14" customWidth="1"/>
    <col min="20" max="20" width="3.28515625" style="15" customWidth="1"/>
    <col min="21" max="23" width="3.28515625" style="14" customWidth="1"/>
    <col min="24" max="24" width="3.28515625" style="15" customWidth="1"/>
    <col min="25" max="27" width="3.28515625" style="14" customWidth="1"/>
    <col min="28" max="28" width="3.28515625" style="15" customWidth="1"/>
    <col min="29" max="29" width="5.140625" style="17" customWidth="1"/>
    <col min="30" max="32" width="3.7109375" style="17" customWidth="1"/>
    <col min="33" max="33" width="3.7109375" style="16" customWidth="1"/>
    <col min="34" max="35" width="2.42578125" customWidth="1"/>
    <col min="36" max="42" width="2.28515625" customWidth="1"/>
    <col min="43" max="47" width="2.42578125" customWidth="1"/>
    <col min="48" max="48" width="5.28515625" customWidth="1"/>
    <col min="49" max="49" width="3.7109375" customWidth="1"/>
    <col min="50" max="50" width="4.140625" customWidth="1"/>
    <col min="51" max="51" width="3.7109375" customWidth="1"/>
    <col min="52" max="52" width="4.42578125" customWidth="1"/>
  </cols>
  <sheetData>
    <row r="1" spans="1:39" x14ac:dyDescent="0.2">
      <c r="A1" s="120" t="s">
        <v>121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8"/>
      <c r="AI1" s="18"/>
      <c r="AJ1" s="18"/>
      <c r="AK1" s="18"/>
      <c r="AL1" s="18"/>
      <c r="AM1" s="18"/>
    </row>
    <row r="2" spans="1:39" x14ac:dyDescent="0.2">
      <c r="A2" s="120" t="s">
        <v>117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8"/>
      <c r="AI2" s="18"/>
      <c r="AJ2" s="18"/>
      <c r="AK2" s="18"/>
      <c r="AL2" s="18"/>
      <c r="AM2" s="18"/>
    </row>
    <row r="3" spans="1:39" x14ac:dyDescent="0.2">
      <c r="A3" s="120" t="s">
        <v>118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8"/>
      <c r="AI3" s="18"/>
      <c r="AJ3" s="18"/>
      <c r="AK3" s="18"/>
      <c r="AL3" s="18"/>
      <c r="AM3" s="18"/>
    </row>
    <row r="4" spans="1:39" x14ac:dyDescent="0.2">
      <c r="A4" s="120" t="s">
        <v>119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8"/>
      <c r="AI4" s="18"/>
      <c r="AJ4" s="18"/>
      <c r="AK4" s="18"/>
      <c r="AL4" s="18"/>
      <c r="AM4" s="18"/>
    </row>
    <row r="5" spans="1:39" ht="12.75" customHeight="1" x14ac:dyDescent="0.2">
      <c r="A5" s="121" t="s">
        <v>120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9"/>
      <c r="AI5" s="19"/>
      <c r="AJ5" s="19"/>
      <c r="AK5" s="19"/>
      <c r="AL5" s="19"/>
      <c r="AM5" s="19"/>
    </row>
    <row r="6" spans="1:39" ht="15" customHeight="1" x14ac:dyDescent="0.2">
      <c r="A6" s="123" t="s">
        <v>97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20"/>
      <c r="AI6" s="20"/>
      <c r="AJ6" s="20"/>
      <c r="AK6" s="20"/>
      <c r="AL6" s="20"/>
      <c r="AM6" s="20"/>
    </row>
    <row r="7" spans="1:39" ht="15" customHeight="1" x14ac:dyDescent="0.2">
      <c r="A7" s="114" t="s">
        <v>96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21"/>
      <c r="AI7" s="21"/>
      <c r="AJ7" s="21"/>
      <c r="AK7" s="21"/>
      <c r="AL7" s="21"/>
      <c r="AM7" s="21"/>
    </row>
    <row r="8" spans="1:39" ht="15" customHeight="1" x14ac:dyDescent="0.2">
      <c r="A8" s="115" t="s">
        <v>106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22"/>
      <c r="AI8" s="22"/>
      <c r="AJ8" s="22"/>
      <c r="AK8" s="22"/>
      <c r="AL8" s="22"/>
      <c r="AM8" s="22"/>
    </row>
    <row r="9" spans="1:39" ht="15" customHeight="1" x14ac:dyDescent="0.2">
      <c r="A9" s="115" t="s">
        <v>110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22"/>
      <c r="AI9" s="22"/>
      <c r="AJ9" s="22"/>
      <c r="AK9" s="22"/>
      <c r="AL9" s="22"/>
      <c r="AM9" s="22"/>
    </row>
    <row r="10" spans="1:39" ht="8.2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ht="15" customHeight="1" x14ac:dyDescent="0.2">
      <c r="A11" s="122" t="s">
        <v>111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23"/>
      <c r="AH11" s="23"/>
      <c r="AI11" s="23"/>
      <c r="AJ11" s="23"/>
      <c r="AK11" s="23"/>
      <c r="AL11" s="23"/>
      <c r="AM11" s="23"/>
    </row>
    <row r="12" spans="1:39" ht="13.5" thickBo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  <row r="13" spans="1:39" s="24" customFormat="1" ht="12.75" customHeight="1" x14ac:dyDescent="0.2">
      <c r="A13" s="150" t="s">
        <v>0</v>
      </c>
      <c r="B13" s="128" t="s">
        <v>1</v>
      </c>
      <c r="C13" s="130" t="s">
        <v>2</v>
      </c>
      <c r="D13" s="130" t="s">
        <v>3</v>
      </c>
      <c r="E13" s="134" t="s">
        <v>4</v>
      </c>
      <c r="F13" s="134"/>
      <c r="G13" s="134"/>
      <c r="H13" s="134"/>
      <c r="I13" s="134"/>
      <c r="J13" s="134"/>
      <c r="K13" s="134"/>
      <c r="L13" s="134"/>
      <c r="M13" s="134" t="s">
        <v>5</v>
      </c>
      <c r="N13" s="134"/>
      <c r="O13" s="134"/>
      <c r="P13" s="134"/>
      <c r="Q13" s="134"/>
      <c r="R13" s="134"/>
      <c r="S13" s="134"/>
      <c r="T13" s="134"/>
      <c r="U13" s="134" t="s">
        <v>6</v>
      </c>
      <c r="V13" s="134"/>
      <c r="W13" s="134"/>
      <c r="X13" s="134"/>
      <c r="Y13" s="134"/>
      <c r="Z13" s="134"/>
      <c r="AA13" s="134"/>
      <c r="AB13" s="134"/>
      <c r="AC13" s="136" t="s">
        <v>7</v>
      </c>
      <c r="AD13" s="128" t="s">
        <v>8</v>
      </c>
      <c r="AE13" s="128"/>
      <c r="AF13" s="128"/>
      <c r="AG13" s="141" t="s">
        <v>9</v>
      </c>
    </row>
    <row r="14" spans="1:39" s="24" customFormat="1" ht="12.75" customHeight="1" x14ac:dyDescent="0.2">
      <c r="A14" s="124"/>
      <c r="B14" s="95"/>
      <c r="C14" s="108"/>
      <c r="D14" s="108"/>
      <c r="E14" s="110" t="s">
        <v>10</v>
      </c>
      <c r="F14" s="110"/>
      <c r="G14" s="110"/>
      <c r="H14" s="116" t="s">
        <v>9</v>
      </c>
      <c r="I14" s="110" t="s">
        <v>11</v>
      </c>
      <c r="J14" s="110"/>
      <c r="K14" s="110"/>
      <c r="L14" s="116" t="s">
        <v>9</v>
      </c>
      <c r="M14" s="110" t="s">
        <v>12</v>
      </c>
      <c r="N14" s="110"/>
      <c r="O14" s="110"/>
      <c r="P14" s="116" t="s">
        <v>9</v>
      </c>
      <c r="Q14" s="110" t="s">
        <v>13</v>
      </c>
      <c r="R14" s="110"/>
      <c r="S14" s="110"/>
      <c r="T14" s="116" t="s">
        <v>9</v>
      </c>
      <c r="U14" s="110" t="s">
        <v>14</v>
      </c>
      <c r="V14" s="110"/>
      <c r="W14" s="110"/>
      <c r="X14" s="116" t="s">
        <v>9</v>
      </c>
      <c r="Y14" s="110" t="s">
        <v>15</v>
      </c>
      <c r="Z14" s="110"/>
      <c r="AA14" s="110"/>
      <c r="AB14" s="116" t="s">
        <v>9</v>
      </c>
      <c r="AC14" s="117"/>
      <c r="AD14" s="95"/>
      <c r="AE14" s="95"/>
      <c r="AF14" s="95"/>
      <c r="AG14" s="142"/>
    </row>
    <row r="15" spans="1:39" s="24" customFormat="1" ht="18.95" customHeight="1" x14ac:dyDescent="0.2">
      <c r="A15" s="124"/>
      <c r="B15" s="95"/>
      <c r="C15" s="108"/>
      <c r="D15" s="108"/>
      <c r="E15" s="50" t="s">
        <v>16</v>
      </c>
      <c r="F15" s="50" t="s">
        <v>17</v>
      </c>
      <c r="G15" s="50" t="s">
        <v>18</v>
      </c>
      <c r="H15" s="116"/>
      <c r="I15" s="50" t="s">
        <v>16</v>
      </c>
      <c r="J15" s="50" t="s">
        <v>17</v>
      </c>
      <c r="K15" s="50" t="s">
        <v>18</v>
      </c>
      <c r="L15" s="116"/>
      <c r="M15" s="51" t="s">
        <v>16</v>
      </c>
      <c r="N15" s="51" t="s">
        <v>17</v>
      </c>
      <c r="O15" s="51" t="s">
        <v>18</v>
      </c>
      <c r="P15" s="116"/>
      <c r="Q15" s="51" t="s">
        <v>16</v>
      </c>
      <c r="R15" s="51" t="s">
        <v>17</v>
      </c>
      <c r="S15" s="51" t="s">
        <v>18</v>
      </c>
      <c r="T15" s="116"/>
      <c r="U15" s="52" t="s">
        <v>16</v>
      </c>
      <c r="V15" s="52" t="s">
        <v>17</v>
      </c>
      <c r="W15" s="52" t="s">
        <v>18</v>
      </c>
      <c r="X15" s="116"/>
      <c r="Y15" s="52" t="s">
        <v>16</v>
      </c>
      <c r="Z15" s="52" t="s">
        <v>17</v>
      </c>
      <c r="AA15" s="52" t="s">
        <v>18</v>
      </c>
      <c r="AB15" s="116"/>
      <c r="AC15" s="117"/>
      <c r="AD15" s="88" t="s">
        <v>16</v>
      </c>
      <c r="AE15" s="88" t="s">
        <v>17</v>
      </c>
      <c r="AF15" s="88" t="s">
        <v>18</v>
      </c>
      <c r="AG15" s="142"/>
    </row>
    <row r="16" spans="1:39" s="36" customFormat="1" ht="20.100000000000001" customHeight="1" x14ac:dyDescent="0.2">
      <c r="A16" s="133" t="s">
        <v>98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62">
        <f>SUM(AC17:AC24)</f>
        <v>147</v>
      </c>
      <c r="AD16" s="90">
        <f>SUM(AD17:AD24)</f>
        <v>57</v>
      </c>
      <c r="AE16" s="90">
        <f>SUM(AE17:AE24)</f>
        <v>72</v>
      </c>
      <c r="AF16" s="90">
        <f>SUM(AF17:AF24)</f>
        <v>18</v>
      </c>
      <c r="AG16" s="76">
        <f>SUM(AG17:AG24)</f>
        <v>17</v>
      </c>
    </row>
    <row r="17" spans="1:33" s="36" customFormat="1" ht="20.100000000000001" customHeight="1" x14ac:dyDescent="0.2">
      <c r="A17" s="77">
        <v>1</v>
      </c>
      <c r="B17" s="49" t="s">
        <v>19</v>
      </c>
      <c r="C17" s="89" t="s">
        <v>20</v>
      </c>
      <c r="D17" s="91" t="s">
        <v>21</v>
      </c>
      <c r="E17" s="37"/>
      <c r="F17" s="37"/>
      <c r="G17" s="37"/>
      <c r="H17" s="38"/>
      <c r="I17" s="37">
        <v>18</v>
      </c>
      <c r="J17" s="37"/>
      <c r="K17" s="37"/>
      <c r="L17" s="38">
        <v>2</v>
      </c>
      <c r="M17" s="39"/>
      <c r="N17" s="39"/>
      <c r="O17" s="39"/>
      <c r="P17" s="38"/>
      <c r="Q17" s="39"/>
      <c r="R17" s="39"/>
      <c r="S17" s="39"/>
      <c r="T17" s="38"/>
      <c r="U17" s="40"/>
      <c r="V17" s="40"/>
      <c r="W17" s="40"/>
      <c r="X17" s="38"/>
      <c r="Y17" s="40"/>
      <c r="Z17" s="40"/>
      <c r="AA17" s="40"/>
      <c r="AB17" s="38"/>
      <c r="AC17" s="62">
        <f t="shared" ref="AC17:AC24" si="0">AD17+AE17+AF17</f>
        <v>18</v>
      </c>
      <c r="AD17" s="47">
        <f t="shared" ref="AD17:AD24" si="1">E17+I17+M17+Q17+U17+Y17</f>
        <v>18</v>
      </c>
      <c r="AE17" s="47">
        <f t="shared" ref="AE17:AE24" si="2">F17+J17+N17+R17+V17+Z17</f>
        <v>0</v>
      </c>
      <c r="AF17" s="47">
        <f t="shared" ref="AF17:AF24" si="3">G17+K17+O17+S17+W17+AA17</f>
        <v>0</v>
      </c>
      <c r="AG17" s="80">
        <f t="shared" ref="AG17:AG24" si="4">H17+L17+P17+T17+X17+AB17</f>
        <v>2</v>
      </c>
    </row>
    <row r="18" spans="1:33" s="36" customFormat="1" ht="20.100000000000001" customHeight="1" x14ac:dyDescent="0.2">
      <c r="A18" s="77">
        <v>2</v>
      </c>
      <c r="B18" s="49" t="s">
        <v>22</v>
      </c>
      <c r="C18" s="89" t="s">
        <v>23</v>
      </c>
      <c r="D18" s="91" t="s">
        <v>24</v>
      </c>
      <c r="E18" s="37"/>
      <c r="F18" s="37"/>
      <c r="G18" s="37">
        <v>18</v>
      </c>
      <c r="H18" s="38">
        <v>2</v>
      </c>
      <c r="I18" s="37"/>
      <c r="J18" s="37"/>
      <c r="K18" s="37"/>
      <c r="L18" s="38"/>
      <c r="M18" s="39"/>
      <c r="N18" s="39"/>
      <c r="O18" s="39"/>
      <c r="P18" s="38"/>
      <c r="Q18" s="39"/>
      <c r="R18" s="39"/>
      <c r="S18" s="39"/>
      <c r="T18" s="38"/>
      <c r="U18" s="40"/>
      <c r="V18" s="40"/>
      <c r="W18" s="40"/>
      <c r="X18" s="38"/>
      <c r="Y18" s="40"/>
      <c r="Z18" s="40"/>
      <c r="AA18" s="40"/>
      <c r="AB18" s="38"/>
      <c r="AC18" s="62">
        <f t="shared" si="0"/>
        <v>18</v>
      </c>
      <c r="AD18" s="47">
        <f t="shared" si="1"/>
        <v>0</v>
      </c>
      <c r="AE18" s="47">
        <f t="shared" si="2"/>
        <v>0</v>
      </c>
      <c r="AF18" s="47">
        <f t="shared" si="3"/>
        <v>18</v>
      </c>
      <c r="AG18" s="80">
        <f t="shared" si="4"/>
        <v>2</v>
      </c>
    </row>
    <row r="19" spans="1:33" s="36" customFormat="1" ht="20.100000000000001" customHeight="1" x14ac:dyDescent="0.2">
      <c r="A19" s="79">
        <v>3</v>
      </c>
      <c r="B19" s="49" t="s">
        <v>25</v>
      </c>
      <c r="C19" s="89" t="s">
        <v>26</v>
      </c>
      <c r="D19" s="91" t="s">
        <v>27</v>
      </c>
      <c r="E19" s="37">
        <v>4</v>
      </c>
      <c r="F19" s="37"/>
      <c r="G19" s="37"/>
      <c r="H19" s="38">
        <v>0</v>
      </c>
      <c r="I19" s="37"/>
      <c r="J19" s="37"/>
      <c r="K19" s="37"/>
      <c r="L19" s="38"/>
      <c r="M19" s="39"/>
      <c r="N19" s="39"/>
      <c r="O19" s="39"/>
      <c r="P19" s="38"/>
      <c r="Q19" s="39"/>
      <c r="R19" s="39"/>
      <c r="S19" s="39"/>
      <c r="T19" s="38"/>
      <c r="U19" s="40"/>
      <c r="V19" s="40"/>
      <c r="W19" s="40"/>
      <c r="X19" s="38"/>
      <c r="Y19" s="40"/>
      <c r="Z19" s="40"/>
      <c r="AA19" s="40"/>
      <c r="AB19" s="38"/>
      <c r="AC19" s="62">
        <f t="shared" si="0"/>
        <v>4</v>
      </c>
      <c r="AD19" s="47">
        <f t="shared" si="1"/>
        <v>4</v>
      </c>
      <c r="AE19" s="47">
        <f t="shared" si="2"/>
        <v>0</v>
      </c>
      <c r="AF19" s="47">
        <f t="shared" si="3"/>
        <v>0</v>
      </c>
      <c r="AG19" s="80">
        <f t="shared" si="4"/>
        <v>0</v>
      </c>
    </row>
    <row r="20" spans="1:33" s="36" customFormat="1" ht="20.100000000000001" customHeight="1" x14ac:dyDescent="0.2">
      <c r="A20" s="79">
        <v>4</v>
      </c>
      <c r="B20" s="49" t="s">
        <v>28</v>
      </c>
      <c r="C20" s="89" t="s">
        <v>29</v>
      </c>
      <c r="D20" s="91" t="s">
        <v>30</v>
      </c>
      <c r="E20" s="37"/>
      <c r="F20" s="37">
        <v>18</v>
      </c>
      <c r="G20" s="37"/>
      <c r="H20" s="38">
        <v>2</v>
      </c>
      <c r="I20" s="37"/>
      <c r="J20" s="37">
        <v>18</v>
      </c>
      <c r="K20" s="37"/>
      <c r="L20" s="38">
        <v>2</v>
      </c>
      <c r="M20" s="39"/>
      <c r="N20" s="39">
        <v>18</v>
      </c>
      <c r="O20" s="39"/>
      <c r="P20" s="38">
        <v>2</v>
      </c>
      <c r="Q20" s="39"/>
      <c r="R20" s="39"/>
      <c r="S20" s="39"/>
      <c r="T20" s="38"/>
      <c r="U20" s="40"/>
      <c r="V20" s="40"/>
      <c r="W20" s="40"/>
      <c r="X20" s="38"/>
      <c r="Y20" s="40"/>
      <c r="Z20" s="40"/>
      <c r="AA20" s="40"/>
      <c r="AB20" s="38"/>
      <c r="AC20" s="62">
        <f t="shared" si="0"/>
        <v>54</v>
      </c>
      <c r="AD20" s="47">
        <f t="shared" si="1"/>
        <v>0</v>
      </c>
      <c r="AE20" s="47">
        <f t="shared" si="2"/>
        <v>54</v>
      </c>
      <c r="AF20" s="47">
        <f t="shared" si="3"/>
        <v>0</v>
      </c>
      <c r="AG20" s="80">
        <f t="shared" si="4"/>
        <v>6</v>
      </c>
    </row>
    <row r="21" spans="1:33" s="36" customFormat="1" ht="20.100000000000001" customHeight="1" x14ac:dyDescent="0.2">
      <c r="A21" s="79">
        <v>5</v>
      </c>
      <c r="B21" s="49" t="s">
        <v>31</v>
      </c>
      <c r="C21" s="89" t="s">
        <v>23</v>
      </c>
      <c r="D21" s="91" t="s">
        <v>24</v>
      </c>
      <c r="E21" s="37">
        <v>12</v>
      </c>
      <c r="F21" s="37">
        <v>18</v>
      </c>
      <c r="G21" s="37"/>
      <c r="H21" s="38">
        <v>4</v>
      </c>
      <c r="I21" s="37"/>
      <c r="J21" s="37"/>
      <c r="K21" s="37"/>
      <c r="L21" s="38"/>
      <c r="M21" s="39"/>
      <c r="N21" s="39"/>
      <c r="O21" s="39"/>
      <c r="P21" s="41"/>
      <c r="Q21" s="39"/>
      <c r="R21" s="39"/>
      <c r="S21" s="39"/>
      <c r="T21" s="38"/>
      <c r="U21" s="40"/>
      <c r="V21" s="40"/>
      <c r="W21" s="40"/>
      <c r="X21" s="38"/>
      <c r="Y21" s="40"/>
      <c r="Z21" s="40"/>
      <c r="AA21" s="40"/>
      <c r="AB21" s="38"/>
      <c r="AC21" s="62">
        <f t="shared" si="0"/>
        <v>30</v>
      </c>
      <c r="AD21" s="47">
        <f t="shared" si="1"/>
        <v>12</v>
      </c>
      <c r="AE21" s="47">
        <f t="shared" si="2"/>
        <v>18</v>
      </c>
      <c r="AF21" s="47">
        <f t="shared" si="3"/>
        <v>0</v>
      </c>
      <c r="AG21" s="80">
        <f t="shared" si="4"/>
        <v>4</v>
      </c>
    </row>
    <row r="22" spans="1:33" s="36" customFormat="1" ht="20.100000000000001" customHeight="1" x14ac:dyDescent="0.2">
      <c r="A22" s="79">
        <v>6</v>
      </c>
      <c r="B22" s="49" t="s">
        <v>32</v>
      </c>
      <c r="C22" s="89" t="s">
        <v>23</v>
      </c>
      <c r="D22" s="91" t="s">
        <v>27</v>
      </c>
      <c r="E22" s="37">
        <v>5</v>
      </c>
      <c r="F22" s="42"/>
      <c r="G22" s="37"/>
      <c r="H22" s="38">
        <v>1</v>
      </c>
      <c r="I22" s="37"/>
      <c r="J22" s="37"/>
      <c r="K22" s="37"/>
      <c r="L22" s="38"/>
      <c r="M22" s="39"/>
      <c r="N22" s="39"/>
      <c r="O22" s="39"/>
      <c r="P22" s="41"/>
      <c r="Q22" s="39"/>
      <c r="R22" s="39"/>
      <c r="S22" s="39"/>
      <c r="T22" s="38"/>
      <c r="U22" s="40"/>
      <c r="V22" s="40"/>
      <c r="W22" s="40"/>
      <c r="X22" s="38"/>
      <c r="Y22" s="40"/>
      <c r="Z22" s="40"/>
      <c r="AA22" s="40"/>
      <c r="AB22" s="38"/>
      <c r="AC22" s="62">
        <f t="shared" si="0"/>
        <v>5</v>
      </c>
      <c r="AD22" s="47">
        <f t="shared" si="1"/>
        <v>5</v>
      </c>
      <c r="AE22" s="47">
        <f t="shared" si="2"/>
        <v>0</v>
      </c>
      <c r="AF22" s="47">
        <f t="shared" si="3"/>
        <v>0</v>
      </c>
      <c r="AG22" s="80">
        <f t="shared" si="4"/>
        <v>1</v>
      </c>
    </row>
    <row r="23" spans="1:33" s="36" customFormat="1" ht="20.100000000000001" customHeight="1" x14ac:dyDescent="0.2">
      <c r="A23" s="79">
        <v>7</v>
      </c>
      <c r="B23" s="49" t="s">
        <v>113</v>
      </c>
      <c r="C23" s="89" t="s">
        <v>33</v>
      </c>
      <c r="D23" s="91" t="s">
        <v>34</v>
      </c>
      <c r="E23" s="37"/>
      <c r="F23" s="42"/>
      <c r="G23" s="37"/>
      <c r="H23" s="38"/>
      <c r="I23" s="37"/>
      <c r="J23" s="37"/>
      <c r="K23" s="37"/>
      <c r="L23" s="38"/>
      <c r="M23" s="39">
        <v>9</v>
      </c>
      <c r="N23" s="39"/>
      <c r="O23" s="39"/>
      <c r="P23" s="41">
        <v>1</v>
      </c>
      <c r="Q23" s="39"/>
      <c r="R23" s="39"/>
      <c r="S23" s="39"/>
      <c r="T23" s="38"/>
      <c r="U23" s="40"/>
      <c r="V23" s="40"/>
      <c r="W23" s="40"/>
      <c r="X23" s="38"/>
      <c r="Y23" s="40"/>
      <c r="Z23" s="40"/>
      <c r="AA23" s="40"/>
      <c r="AB23" s="38"/>
      <c r="AC23" s="62">
        <f t="shared" si="0"/>
        <v>9</v>
      </c>
      <c r="AD23" s="47">
        <f t="shared" si="1"/>
        <v>9</v>
      </c>
      <c r="AE23" s="47">
        <f t="shared" si="2"/>
        <v>0</v>
      </c>
      <c r="AF23" s="47">
        <f t="shared" si="3"/>
        <v>0</v>
      </c>
      <c r="AG23" s="80">
        <f t="shared" si="4"/>
        <v>1</v>
      </c>
    </row>
    <row r="24" spans="1:33" s="36" customFormat="1" ht="20.100000000000001" customHeight="1" x14ac:dyDescent="0.2">
      <c r="A24" s="79">
        <v>8</v>
      </c>
      <c r="B24" s="49" t="s">
        <v>114</v>
      </c>
      <c r="C24" s="89" t="s">
        <v>33</v>
      </c>
      <c r="D24" s="91" t="s">
        <v>34</v>
      </c>
      <c r="E24" s="37"/>
      <c r="F24" s="42"/>
      <c r="G24" s="37"/>
      <c r="H24" s="38"/>
      <c r="I24" s="37"/>
      <c r="J24" s="37"/>
      <c r="K24" s="37"/>
      <c r="L24" s="38"/>
      <c r="M24" s="39">
        <v>9</v>
      </c>
      <c r="N24" s="39"/>
      <c r="O24" s="39"/>
      <c r="P24" s="41">
        <v>1</v>
      </c>
      <c r="Q24" s="39"/>
      <c r="R24" s="39"/>
      <c r="S24" s="39"/>
      <c r="T24" s="38"/>
      <c r="U24" s="40"/>
      <c r="V24" s="40"/>
      <c r="W24" s="40"/>
      <c r="X24" s="38"/>
      <c r="Y24" s="40"/>
      <c r="Z24" s="40"/>
      <c r="AA24" s="40"/>
      <c r="AB24" s="38"/>
      <c r="AC24" s="62">
        <f t="shared" si="0"/>
        <v>9</v>
      </c>
      <c r="AD24" s="47">
        <f t="shared" si="1"/>
        <v>9</v>
      </c>
      <c r="AE24" s="47">
        <f t="shared" si="2"/>
        <v>0</v>
      </c>
      <c r="AF24" s="47">
        <f t="shared" si="3"/>
        <v>0</v>
      </c>
      <c r="AG24" s="80">
        <f t="shared" si="4"/>
        <v>1</v>
      </c>
    </row>
    <row r="25" spans="1:33" s="36" customFormat="1" ht="20.100000000000001" customHeight="1" x14ac:dyDescent="0.2">
      <c r="A25" s="129" t="s">
        <v>99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62">
        <f t="shared" ref="AC25:AG25" si="5">SUM(AC26:AC30)</f>
        <v>531</v>
      </c>
      <c r="AD25" s="90">
        <f t="shared" si="5"/>
        <v>0</v>
      </c>
      <c r="AE25" s="90">
        <f t="shared" si="5"/>
        <v>495</v>
      </c>
      <c r="AF25" s="90">
        <f t="shared" si="5"/>
        <v>36</v>
      </c>
      <c r="AG25" s="76">
        <f t="shared" si="5"/>
        <v>60</v>
      </c>
    </row>
    <row r="26" spans="1:33" s="36" customFormat="1" ht="20.100000000000001" customHeight="1" x14ac:dyDescent="0.2">
      <c r="A26" s="79">
        <v>9</v>
      </c>
      <c r="B26" s="147" t="s">
        <v>115</v>
      </c>
      <c r="C26" s="89" t="s">
        <v>35</v>
      </c>
      <c r="D26" s="113" t="s">
        <v>36</v>
      </c>
      <c r="E26" s="37"/>
      <c r="F26" s="37">
        <v>18</v>
      </c>
      <c r="G26" s="37"/>
      <c r="H26" s="146">
        <v>2</v>
      </c>
      <c r="I26" s="37"/>
      <c r="J26" s="37">
        <v>36</v>
      </c>
      <c r="K26" s="37"/>
      <c r="L26" s="38">
        <v>3</v>
      </c>
      <c r="M26" s="39"/>
      <c r="N26" s="39">
        <v>18</v>
      </c>
      <c r="O26" s="39"/>
      <c r="P26" s="38">
        <v>2</v>
      </c>
      <c r="Q26" s="39"/>
      <c r="R26" s="39">
        <v>18</v>
      </c>
      <c r="S26" s="39"/>
      <c r="T26" s="38">
        <v>2</v>
      </c>
      <c r="U26" s="40"/>
      <c r="V26" s="40">
        <v>18</v>
      </c>
      <c r="W26" s="40"/>
      <c r="X26" s="38">
        <v>2</v>
      </c>
      <c r="Y26" s="40"/>
      <c r="Z26" s="40">
        <v>9</v>
      </c>
      <c r="AA26" s="40"/>
      <c r="AB26" s="38">
        <v>1</v>
      </c>
      <c r="AC26" s="62">
        <f>AD26+AE26+AF26</f>
        <v>117</v>
      </c>
      <c r="AD26" s="47">
        <f t="shared" ref="AD26:AG30" si="6">E26+I26+M26+Q26+U26+Y26</f>
        <v>0</v>
      </c>
      <c r="AE26" s="47">
        <f t="shared" si="6"/>
        <v>117</v>
      </c>
      <c r="AF26" s="47">
        <f t="shared" si="6"/>
        <v>0</v>
      </c>
      <c r="AG26" s="80">
        <f t="shared" si="6"/>
        <v>12</v>
      </c>
    </row>
    <row r="27" spans="1:33" s="36" customFormat="1" ht="20.100000000000001" customHeight="1" x14ac:dyDescent="0.2">
      <c r="A27" s="79">
        <v>10</v>
      </c>
      <c r="B27" s="147" t="s">
        <v>37</v>
      </c>
      <c r="C27" s="89" t="s">
        <v>35</v>
      </c>
      <c r="D27" s="113"/>
      <c r="E27" s="37"/>
      <c r="F27" s="37">
        <v>18</v>
      </c>
      <c r="G27" s="37"/>
      <c r="H27" s="146">
        <v>3</v>
      </c>
      <c r="I27" s="37"/>
      <c r="J27" s="37">
        <v>36</v>
      </c>
      <c r="K27" s="37"/>
      <c r="L27" s="146">
        <v>4</v>
      </c>
      <c r="M27" s="39"/>
      <c r="N27" s="39">
        <v>18</v>
      </c>
      <c r="O27" s="39"/>
      <c r="P27" s="38">
        <v>2</v>
      </c>
      <c r="Q27" s="39"/>
      <c r="R27" s="39">
        <v>18</v>
      </c>
      <c r="S27" s="39"/>
      <c r="T27" s="38">
        <v>2</v>
      </c>
      <c r="U27" s="40"/>
      <c r="V27" s="40">
        <v>18</v>
      </c>
      <c r="W27" s="40"/>
      <c r="X27" s="146">
        <v>2</v>
      </c>
      <c r="Y27" s="40"/>
      <c r="Z27" s="40">
        <v>18</v>
      </c>
      <c r="AA27" s="40"/>
      <c r="AB27" s="38">
        <v>2</v>
      </c>
      <c r="AC27" s="62">
        <f>AD27+AE27+AF27</f>
        <v>126</v>
      </c>
      <c r="AD27" s="47">
        <f t="shared" si="6"/>
        <v>0</v>
      </c>
      <c r="AE27" s="47">
        <f t="shared" si="6"/>
        <v>126</v>
      </c>
      <c r="AF27" s="47">
        <f t="shared" si="6"/>
        <v>0</v>
      </c>
      <c r="AG27" s="80">
        <f t="shared" si="6"/>
        <v>15</v>
      </c>
    </row>
    <row r="28" spans="1:33" s="36" customFormat="1" ht="20.100000000000001" customHeight="1" x14ac:dyDescent="0.2">
      <c r="A28" s="79">
        <v>11</v>
      </c>
      <c r="B28" s="147" t="s">
        <v>38</v>
      </c>
      <c r="C28" s="89" t="s">
        <v>35</v>
      </c>
      <c r="D28" s="113"/>
      <c r="E28" s="37"/>
      <c r="F28" s="37">
        <v>18</v>
      </c>
      <c r="G28" s="37"/>
      <c r="H28" s="38">
        <v>3</v>
      </c>
      <c r="I28" s="37"/>
      <c r="J28" s="37">
        <v>18</v>
      </c>
      <c r="K28" s="37"/>
      <c r="L28" s="38">
        <v>2</v>
      </c>
      <c r="M28" s="39"/>
      <c r="N28" s="39">
        <v>18</v>
      </c>
      <c r="O28" s="39"/>
      <c r="P28" s="146">
        <v>3</v>
      </c>
      <c r="Q28" s="39"/>
      <c r="R28" s="39">
        <v>18</v>
      </c>
      <c r="S28" s="39"/>
      <c r="T28" s="38">
        <v>2</v>
      </c>
      <c r="U28" s="40"/>
      <c r="V28" s="40">
        <v>18</v>
      </c>
      <c r="W28" s="40"/>
      <c r="X28" s="146">
        <v>2</v>
      </c>
      <c r="Y28" s="40"/>
      <c r="Z28" s="40">
        <v>18</v>
      </c>
      <c r="AA28" s="40"/>
      <c r="AB28" s="38">
        <v>2</v>
      </c>
      <c r="AC28" s="62">
        <f>AD28+AE28+AF28</f>
        <v>108</v>
      </c>
      <c r="AD28" s="47">
        <f t="shared" si="6"/>
        <v>0</v>
      </c>
      <c r="AE28" s="47">
        <f t="shared" si="6"/>
        <v>108</v>
      </c>
      <c r="AF28" s="47">
        <f t="shared" si="6"/>
        <v>0</v>
      </c>
      <c r="AG28" s="80">
        <f t="shared" si="6"/>
        <v>14</v>
      </c>
    </row>
    <row r="29" spans="1:33" s="36" customFormat="1" ht="20.100000000000001" customHeight="1" x14ac:dyDescent="0.2">
      <c r="A29" s="79">
        <v>12</v>
      </c>
      <c r="B29" s="147" t="s">
        <v>39</v>
      </c>
      <c r="C29" s="89" t="s">
        <v>40</v>
      </c>
      <c r="D29" s="113"/>
      <c r="E29" s="37"/>
      <c r="F29" s="37">
        <v>36</v>
      </c>
      <c r="G29" s="37"/>
      <c r="H29" s="38">
        <v>4</v>
      </c>
      <c r="I29" s="37"/>
      <c r="J29" s="37">
        <v>36</v>
      </c>
      <c r="K29" s="37"/>
      <c r="L29" s="38">
        <v>4</v>
      </c>
      <c r="M29" s="39"/>
      <c r="N29" s="39">
        <v>18</v>
      </c>
      <c r="O29" s="39"/>
      <c r="P29" s="146">
        <v>2</v>
      </c>
      <c r="Q29" s="39"/>
      <c r="R29" s="39">
        <v>18</v>
      </c>
      <c r="S29" s="39"/>
      <c r="T29" s="38">
        <v>2</v>
      </c>
      <c r="U29" s="40"/>
      <c r="V29" s="40">
        <v>18</v>
      </c>
      <c r="W29" s="40"/>
      <c r="X29" s="146">
        <v>2</v>
      </c>
      <c r="Y29" s="40"/>
      <c r="Z29" s="40">
        <v>18</v>
      </c>
      <c r="AA29" s="40"/>
      <c r="AB29" s="38">
        <v>1</v>
      </c>
      <c r="AC29" s="62">
        <f>AD29+AE29+AF29</f>
        <v>144</v>
      </c>
      <c r="AD29" s="47">
        <f t="shared" si="6"/>
        <v>0</v>
      </c>
      <c r="AE29" s="47">
        <f t="shared" si="6"/>
        <v>144</v>
      </c>
      <c r="AF29" s="47">
        <f t="shared" si="6"/>
        <v>0</v>
      </c>
      <c r="AG29" s="80">
        <f t="shared" si="6"/>
        <v>15</v>
      </c>
    </row>
    <row r="30" spans="1:33" s="36" customFormat="1" ht="20.100000000000001" customHeight="1" x14ac:dyDescent="0.2">
      <c r="A30" s="79">
        <v>13</v>
      </c>
      <c r="B30" s="147" t="s">
        <v>116</v>
      </c>
      <c r="C30" s="89" t="s">
        <v>41</v>
      </c>
      <c r="D30" s="113"/>
      <c r="E30" s="37"/>
      <c r="F30" s="37"/>
      <c r="G30" s="37">
        <v>18</v>
      </c>
      <c r="H30" s="38">
        <v>2</v>
      </c>
      <c r="I30" s="37"/>
      <c r="J30" s="37"/>
      <c r="K30" s="37">
        <v>18</v>
      </c>
      <c r="L30" s="38">
        <v>2</v>
      </c>
      <c r="M30" s="39"/>
      <c r="N30" s="64"/>
      <c r="O30" s="64"/>
      <c r="P30" s="146"/>
      <c r="Q30" s="64"/>
      <c r="R30" s="39"/>
      <c r="S30" s="39"/>
      <c r="T30" s="38"/>
      <c r="U30" s="40"/>
      <c r="V30" s="145"/>
      <c r="W30" s="145"/>
      <c r="X30" s="146"/>
      <c r="Y30" s="40"/>
      <c r="Z30" s="40"/>
      <c r="AA30" s="40"/>
      <c r="AB30" s="38"/>
      <c r="AC30" s="62">
        <f>AD30+AE30+AF30</f>
        <v>36</v>
      </c>
      <c r="AD30" s="47">
        <f t="shared" si="6"/>
        <v>0</v>
      </c>
      <c r="AE30" s="47">
        <f t="shared" si="6"/>
        <v>0</v>
      </c>
      <c r="AF30" s="47">
        <f t="shared" si="6"/>
        <v>36</v>
      </c>
      <c r="AG30" s="80">
        <f t="shared" si="6"/>
        <v>4</v>
      </c>
    </row>
    <row r="31" spans="1:33" s="43" customFormat="1" ht="20.100000000000001" customHeight="1" x14ac:dyDescent="0.2">
      <c r="A31" s="129" t="s">
        <v>104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62">
        <f t="shared" ref="AC31:AG31" si="7">SUM(AC32:AC37)</f>
        <v>147</v>
      </c>
      <c r="AD31" s="90">
        <f t="shared" si="7"/>
        <v>18</v>
      </c>
      <c r="AE31" s="90">
        <f t="shared" si="7"/>
        <v>129</v>
      </c>
      <c r="AF31" s="90">
        <f t="shared" si="7"/>
        <v>0</v>
      </c>
      <c r="AG31" s="76">
        <f t="shared" si="7"/>
        <v>16</v>
      </c>
    </row>
    <row r="32" spans="1:33" s="36" customFormat="1" ht="20.100000000000001" customHeight="1" x14ac:dyDescent="0.2">
      <c r="A32" s="79">
        <v>14</v>
      </c>
      <c r="B32" s="49" t="s">
        <v>42</v>
      </c>
      <c r="C32" s="89" t="s">
        <v>43</v>
      </c>
      <c r="D32" s="91" t="s">
        <v>24</v>
      </c>
      <c r="E32" s="37"/>
      <c r="F32" s="37"/>
      <c r="G32" s="37"/>
      <c r="H32" s="38"/>
      <c r="I32" s="37">
        <v>18</v>
      </c>
      <c r="J32" s="37"/>
      <c r="K32" s="37"/>
      <c r="L32" s="38">
        <v>2</v>
      </c>
      <c r="M32" s="39"/>
      <c r="N32" s="39"/>
      <c r="O32" s="39"/>
      <c r="P32" s="38"/>
      <c r="Q32" s="39"/>
      <c r="R32" s="39"/>
      <c r="S32" s="39"/>
      <c r="T32" s="44"/>
      <c r="U32" s="40"/>
      <c r="V32" s="40"/>
      <c r="W32" s="40"/>
      <c r="X32" s="38"/>
      <c r="Y32" s="40"/>
      <c r="Z32" s="40"/>
      <c r="AA32" s="40"/>
      <c r="AB32" s="38"/>
      <c r="AC32" s="62">
        <f t="shared" ref="AC32:AC37" si="8">AD32+AE32+AF32</f>
        <v>18</v>
      </c>
      <c r="AD32" s="47">
        <f t="shared" ref="AD32:AG37" si="9">Y32+U32+Q32+M32+I32+E32</f>
        <v>18</v>
      </c>
      <c r="AE32" s="47">
        <f t="shared" si="9"/>
        <v>0</v>
      </c>
      <c r="AF32" s="47">
        <f t="shared" si="9"/>
        <v>0</v>
      </c>
      <c r="AG32" s="80">
        <f t="shared" si="9"/>
        <v>2</v>
      </c>
    </row>
    <row r="33" spans="1:33" s="36" customFormat="1" ht="20.100000000000001" customHeight="1" x14ac:dyDescent="0.2">
      <c r="A33" s="79">
        <v>15</v>
      </c>
      <c r="B33" s="49" t="s">
        <v>44</v>
      </c>
      <c r="C33" s="89" t="s">
        <v>45</v>
      </c>
      <c r="D33" s="91" t="s">
        <v>46</v>
      </c>
      <c r="E33" s="37"/>
      <c r="F33" s="37"/>
      <c r="G33" s="37"/>
      <c r="H33" s="38"/>
      <c r="I33" s="37"/>
      <c r="J33" s="37"/>
      <c r="K33" s="37"/>
      <c r="L33" s="38"/>
      <c r="M33" s="39"/>
      <c r="N33" s="39"/>
      <c r="O33" s="39"/>
      <c r="P33" s="38"/>
      <c r="Q33" s="39"/>
      <c r="R33" s="39"/>
      <c r="S33" s="39"/>
      <c r="T33" s="44"/>
      <c r="U33" s="40"/>
      <c r="V33" s="40">
        <v>18</v>
      </c>
      <c r="W33" s="40"/>
      <c r="X33" s="38">
        <v>2</v>
      </c>
      <c r="Y33" s="40"/>
      <c r="Z33" s="40"/>
      <c r="AA33" s="40"/>
      <c r="AB33" s="38"/>
      <c r="AC33" s="62">
        <f t="shared" si="8"/>
        <v>18</v>
      </c>
      <c r="AD33" s="47">
        <f t="shared" si="9"/>
        <v>0</v>
      </c>
      <c r="AE33" s="47">
        <f t="shared" si="9"/>
        <v>18</v>
      </c>
      <c r="AF33" s="47">
        <f t="shared" si="9"/>
        <v>0</v>
      </c>
      <c r="AG33" s="80">
        <f t="shared" si="9"/>
        <v>2</v>
      </c>
    </row>
    <row r="34" spans="1:33" s="36" customFormat="1" ht="20.100000000000001" customHeight="1" x14ac:dyDescent="0.2">
      <c r="A34" s="79">
        <v>16</v>
      </c>
      <c r="B34" s="49" t="s">
        <v>47</v>
      </c>
      <c r="C34" s="89" t="s">
        <v>29</v>
      </c>
      <c r="D34" s="91" t="s">
        <v>30</v>
      </c>
      <c r="E34" s="37"/>
      <c r="F34" s="37">
        <v>18</v>
      </c>
      <c r="G34" s="37"/>
      <c r="H34" s="38">
        <v>2</v>
      </c>
      <c r="I34" s="37"/>
      <c r="J34" s="37">
        <v>18</v>
      </c>
      <c r="K34" s="37"/>
      <c r="L34" s="38">
        <v>2</v>
      </c>
      <c r="M34" s="39"/>
      <c r="N34" s="39">
        <v>18</v>
      </c>
      <c r="O34" s="39"/>
      <c r="P34" s="38">
        <v>2</v>
      </c>
      <c r="Q34" s="39"/>
      <c r="R34" s="39"/>
      <c r="S34" s="39"/>
      <c r="T34" s="38"/>
      <c r="U34" s="40"/>
      <c r="V34" s="40"/>
      <c r="W34" s="40"/>
      <c r="X34" s="38"/>
      <c r="Y34" s="40"/>
      <c r="Z34" s="40"/>
      <c r="AA34" s="40"/>
      <c r="AB34" s="38"/>
      <c r="AC34" s="62">
        <f t="shared" si="8"/>
        <v>54</v>
      </c>
      <c r="AD34" s="47">
        <f t="shared" si="9"/>
        <v>0</v>
      </c>
      <c r="AE34" s="47">
        <f t="shared" si="9"/>
        <v>54</v>
      </c>
      <c r="AF34" s="47">
        <f t="shared" si="9"/>
        <v>0</v>
      </c>
      <c r="AG34" s="80">
        <f t="shared" si="9"/>
        <v>6</v>
      </c>
    </row>
    <row r="35" spans="1:33" s="36" customFormat="1" ht="20.100000000000001" customHeight="1" x14ac:dyDescent="0.2">
      <c r="A35" s="77">
        <v>17</v>
      </c>
      <c r="B35" s="49" t="s">
        <v>48</v>
      </c>
      <c r="C35" s="89" t="s">
        <v>23</v>
      </c>
      <c r="D35" s="91" t="s">
        <v>24</v>
      </c>
      <c r="E35" s="37"/>
      <c r="F35" s="37">
        <v>12</v>
      </c>
      <c r="G35" s="37"/>
      <c r="H35" s="38">
        <v>1</v>
      </c>
      <c r="I35" s="37"/>
      <c r="J35" s="37"/>
      <c r="K35" s="37"/>
      <c r="L35" s="38"/>
      <c r="M35" s="39"/>
      <c r="N35" s="39"/>
      <c r="O35" s="39"/>
      <c r="P35" s="38"/>
      <c r="Q35" s="39"/>
      <c r="R35" s="39"/>
      <c r="S35" s="39"/>
      <c r="T35" s="38"/>
      <c r="U35" s="40"/>
      <c r="V35" s="40"/>
      <c r="W35" s="40"/>
      <c r="X35" s="38"/>
      <c r="Y35" s="40"/>
      <c r="Z35" s="40"/>
      <c r="AA35" s="40"/>
      <c r="AB35" s="38"/>
      <c r="AC35" s="62">
        <f t="shared" si="8"/>
        <v>12</v>
      </c>
      <c r="AD35" s="47">
        <f t="shared" si="9"/>
        <v>0</v>
      </c>
      <c r="AE35" s="47">
        <f t="shared" si="9"/>
        <v>12</v>
      </c>
      <c r="AF35" s="47">
        <f t="shared" si="9"/>
        <v>0</v>
      </c>
      <c r="AG35" s="80">
        <f t="shared" si="9"/>
        <v>1</v>
      </c>
    </row>
    <row r="36" spans="1:33" s="36" customFormat="1" ht="20.100000000000001" customHeight="1" x14ac:dyDescent="0.2">
      <c r="A36" s="79">
        <v>18</v>
      </c>
      <c r="B36" s="49" t="s">
        <v>49</v>
      </c>
      <c r="C36" s="89" t="s">
        <v>50</v>
      </c>
      <c r="D36" s="91" t="s">
        <v>51</v>
      </c>
      <c r="E36" s="37"/>
      <c r="F36" s="37"/>
      <c r="G36" s="37"/>
      <c r="H36" s="38"/>
      <c r="I36" s="37"/>
      <c r="J36" s="37"/>
      <c r="K36" s="37"/>
      <c r="L36" s="38"/>
      <c r="M36" s="39"/>
      <c r="N36" s="39"/>
      <c r="O36" s="39"/>
      <c r="P36" s="38"/>
      <c r="Q36" s="39"/>
      <c r="R36" s="39"/>
      <c r="S36" s="39"/>
      <c r="T36" s="38"/>
      <c r="U36" s="40"/>
      <c r="V36" s="40">
        <v>18</v>
      </c>
      <c r="W36" s="40"/>
      <c r="X36" s="38">
        <v>2</v>
      </c>
      <c r="Y36" s="40"/>
      <c r="Z36" s="40"/>
      <c r="AA36" s="40"/>
      <c r="AB36" s="38"/>
      <c r="AC36" s="62">
        <f t="shared" si="8"/>
        <v>18</v>
      </c>
      <c r="AD36" s="47">
        <f t="shared" si="9"/>
        <v>0</v>
      </c>
      <c r="AE36" s="47">
        <f t="shared" si="9"/>
        <v>18</v>
      </c>
      <c r="AF36" s="47">
        <f t="shared" si="9"/>
        <v>0</v>
      </c>
      <c r="AG36" s="80">
        <f t="shared" si="9"/>
        <v>2</v>
      </c>
    </row>
    <row r="37" spans="1:33" s="36" customFormat="1" ht="20.100000000000001" customHeight="1" x14ac:dyDescent="0.2">
      <c r="A37" s="79">
        <v>19</v>
      </c>
      <c r="B37" s="49" t="s">
        <v>52</v>
      </c>
      <c r="C37" s="89" t="s">
        <v>53</v>
      </c>
      <c r="D37" s="91" t="s">
        <v>54</v>
      </c>
      <c r="E37" s="37"/>
      <c r="F37" s="37"/>
      <c r="G37" s="37"/>
      <c r="H37" s="38"/>
      <c r="I37" s="37"/>
      <c r="J37" s="37"/>
      <c r="K37" s="37"/>
      <c r="L37" s="38"/>
      <c r="M37" s="39"/>
      <c r="N37" s="39">
        <v>9</v>
      </c>
      <c r="O37" s="39"/>
      <c r="P37" s="38">
        <v>1</v>
      </c>
      <c r="Q37" s="39"/>
      <c r="R37" s="39">
        <v>18</v>
      </c>
      <c r="S37" s="39"/>
      <c r="T37" s="38">
        <v>2</v>
      </c>
      <c r="U37" s="40"/>
      <c r="V37" s="40"/>
      <c r="W37" s="40"/>
      <c r="X37" s="38"/>
      <c r="Y37" s="40"/>
      <c r="Z37" s="40"/>
      <c r="AA37" s="40"/>
      <c r="AB37" s="38"/>
      <c r="AC37" s="62">
        <f t="shared" si="8"/>
        <v>27</v>
      </c>
      <c r="AD37" s="47">
        <f t="shared" si="9"/>
        <v>0</v>
      </c>
      <c r="AE37" s="47">
        <f t="shared" si="9"/>
        <v>27</v>
      </c>
      <c r="AF37" s="47">
        <f t="shared" si="9"/>
        <v>0</v>
      </c>
      <c r="AG37" s="80">
        <f t="shared" si="9"/>
        <v>3</v>
      </c>
    </row>
    <row r="38" spans="1:33" s="43" customFormat="1" ht="20.100000000000001" customHeight="1" x14ac:dyDescent="0.2">
      <c r="A38" s="129" t="s">
        <v>100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62">
        <f t="shared" ref="AC38:AG38" si="10">SUM(AC39:AC43)</f>
        <v>153</v>
      </c>
      <c r="AD38" s="90">
        <f t="shared" si="10"/>
        <v>18</v>
      </c>
      <c r="AE38" s="90">
        <f t="shared" si="10"/>
        <v>135</v>
      </c>
      <c r="AF38" s="90">
        <f t="shared" si="10"/>
        <v>0</v>
      </c>
      <c r="AG38" s="76">
        <f t="shared" si="10"/>
        <v>17</v>
      </c>
    </row>
    <row r="39" spans="1:33" s="36" customFormat="1" ht="20.100000000000001" customHeight="1" x14ac:dyDescent="0.2">
      <c r="A39" s="79">
        <v>20</v>
      </c>
      <c r="B39" s="49" t="s">
        <v>55</v>
      </c>
      <c r="C39" s="89" t="s">
        <v>20</v>
      </c>
      <c r="D39" s="91" t="s">
        <v>21</v>
      </c>
      <c r="E39" s="37"/>
      <c r="F39" s="37"/>
      <c r="G39" s="37"/>
      <c r="H39" s="38"/>
      <c r="I39" s="37">
        <v>18</v>
      </c>
      <c r="J39" s="37"/>
      <c r="K39" s="37"/>
      <c r="L39" s="38">
        <v>2</v>
      </c>
      <c r="M39" s="39"/>
      <c r="N39" s="39"/>
      <c r="O39" s="39"/>
      <c r="P39" s="38"/>
      <c r="Q39" s="39"/>
      <c r="R39" s="39"/>
      <c r="S39" s="39"/>
      <c r="T39" s="38"/>
      <c r="U39" s="40"/>
      <c r="V39" s="40"/>
      <c r="W39" s="40"/>
      <c r="X39" s="38"/>
      <c r="Y39" s="40"/>
      <c r="Z39" s="40"/>
      <c r="AA39" s="40"/>
      <c r="AB39" s="38"/>
      <c r="AC39" s="62">
        <f>AD39+AE39+AF39</f>
        <v>18</v>
      </c>
      <c r="AD39" s="47">
        <f t="shared" ref="AD39:AG43" si="11">E39+I39+M39+Q39+U39+Y39</f>
        <v>18</v>
      </c>
      <c r="AE39" s="47">
        <f t="shared" si="11"/>
        <v>0</v>
      </c>
      <c r="AF39" s="47">
        <f t="shared" si="11"/>
        <v>0</v>
      </c>
      <c r="AG39" s="80">
        <f t="shared" si="11"/>
        <v>2</v>
      </c>
    </row>
    <row r="40" spans="1:33" s="36" customFormat="1" ht="20.100000000000001" customHeight="1" x14ac:dyDescent="0.2">
      <c r="A40" s="77">
        <v>21</v>
      </c>
      <c r="B40" s="147" t="s">
        <v>56</v>
      </c>
      <c r="C40" s="89" t="s">
        <v>57</v>
      </c>
      <c r="D40" s="91" t="s">
        <v>21</v>
      </c>
      <c r="E40" s="37"/>
      <c r="F40" s="37">
        <v>18</v>
      </c>
      <c r="G40" s="37"/>
      <c r="H40" s="38">
        <v>2</v>
      </c>
      <c r="I40" s="37"/>
      <c r="J40" s="144">
        <v>9</v>
      </c>
      <c r="K40" s="37"/>
      <c r="L40" s="146">
        <v>1</v>
      </c>
      <c r="M40" s="39"/>
      <c r="N40" s="39"/>
      <c r="O40" s="39"/>
      <c r="P40" s="38"/>
      <c r="Q40" s="39"/>
      <c r="R40" s="39"/>
      <c r="S40" s="39"/>
      <c r="T40" s="38"/>
      <c r="U40" s="40"/>
      <c r="V40" s="40"/>
      <c r="W40" s="40"/>
      <c r="X40" s="38"/>
      <c r="Y40" s="40"/>
      <c r="Z40" s="40"/>
      <c r="AA40" s="40"/>
      <c r="AB40" s="38"/>
      <c r="AC40" s="62">
        <f>AD40+AE40+AF40</f>
        <v>27</v>
      </c>
      <c r="AD40" s="47">
        <f t="shared" si="11"/>
        <v>0</v>
      </c>
      <c r="AE40" s="47">
        <f t="shared" si="11"/>
        <v>27</v>
      </c>
      <c r="AF40" s="47">
        <f t="shared" si="11"/>
        <v>0</v>
      </c>
      <c r="AG40" s="80">
        <f t="shared" si="11"/>
        <v>3</v>
      </c>
    </row>
    <row r="41" spans="1:33" s="36" customFormat="1" ht="20.100000000000001" customHeight="1" x14ac:dyDescent="0.2">
      <c r="A41" s="77">
        <v>22</v>
      </c>
      <c r="B41" s="49" t="s">
        <v>58</v>
      </c>
      <c r="C41" s="89" t="s">
        <v>57</v>
      </c>
      <c r="D41" s="91" t="s">
        <v>46</v>
      </c>
      <c r="E41" s="37"/>
      <c r="F41" s="37">
        <v>18</v>
      </c>
      <c r="G41" s="37"/>
      <c r="H41" s="38">
        <v>2</v>
      </c>
      <c r="I41" s="37"/>
      <c r="J41" s="37">
        <v>18</v>
      </c>
      <c r="K41" s="37"/>
      <c r="L41" s="38">
        <v>2</v>
      </c>
      <c r="M41" s="39"/>
      <c r="N41" s="39"/>
      <c r="O41" s="39"/>
      <c r="P41" s="38"/>
      <c r="Q41" s="39"/>
      <c r="R41" s="39"/>
      <c r="S41" s="39"/>
      <c r="T41" s="38"/>
      <c r="U41" s="40"/>
      <c r="V41" s="40"/>
      <c r="W41" s="40"/>
      <c r="X41" s="38"/>
      <c r="Y41" s="40"/>
      <c r="Z41" s="40"/>
      <c r="AA41" s="40"/>
      <c r="AB41" s="38"/>
      <c r="AC41" s="62">
        <f>AD41+AE41+AF41</f>
        <v>36</v>
      </c>
      <c r="AD41" s="47">
        <f t="shared" si="11"/>
        <v>0</v>
      </c>
      <c r="AE41" s="47">
        <f t="shared" si="11"/>
        <v>36</v>
      </c>
      <c r="AF41" s="47">
        <f t="shared" si="11"/>
        <v>0</v>
      </c>
      <c r="AG41" s="80">
        <f t="shared" si="11"/>
        <v>4</v>
      </c>
    </row>
    <row r="42" spans="1:33" s="36" customFormat="1" ht="20.100000000000001" customHeight="1" x14ac:dyDescent="0.2">
      <c r="A42" s="79">
        <v>23</v>
      </c>
      <c r="B42" s="49" t="s">
        <v>59</v>
      </c>
      <c r="C42" s="89" t="s">
        <v>60</v>
      </c>
      <c r="D42" s="91" t="s">
        <v>61</v>
      </c>
      <c r="E42" s="37"/>
      <c r="F42" s="37"/>
      <c r="G42" s="37"/>
      <c r="H42" s="38"/>
      <c r="I42" s="37"/>
      <c r="J42" s="37"/>
      <c r="K42" s="37"/>
      <c r="L42" s="38"/>
      <c r="M42" s="39"/>
      <c r="N42" s="39">
        <v>18</v>
      </c>
      <c r="O42" s="39"/>
      <c r="P42" s="38">
        <v>2</v>
      </c>
      <c r="Q42" s="39"/>
      <c r="R42" s="39">
        <v>18</v>
      </c>
      <c r="S42" s="39"/>
      <c r="T42" s="38">
        <v>2</v>
      </c>
      <c r="U42" s="40"/>
      <c r="V42" s="40">
        <v>18</v>
      </c>
      <c r="W42" s="40"/>
      <c r="X42" s="38">
        <v>2</v>
      </c>
      <c r="Y42" s="40"/>
      <c r="Z42" s="40"/>
      <c r="AA42" s="40"/>
      <c r="AB42" s="38"/>
      <c r="AC42" s="62">
        <f>AD42+AE42+AF42</f>
        <v>54</v>
      </c>
      <c r="AD42" s="47">
        <f t="shared" si="11"/>
        <v>0</v>
      </c>
      <c r="AE42" s="47">
        <f t="shared" si="11"/>
        <v>54</v>
      </c>
      <c r="AF42" s="47">
        <f t="shared" si="11"/>
        <v>0</v>
      </c>
      <c r="AG42" s="80">
        <f t="shared" si="11"/>
        <v>6</v>
      </c>
    </row>
    <row r="43" spans="1:33" s="36" customFormat="1" ht="20.100000000000001" customHeight="1" x14ac:dyDescent="0.2">
      <c r="A43" s="79">
        <v>24</v>
      </c>
      <c r="B43" s="49" t="s">
        <v>62</v>
      </c>
      <c r="C43" s="89" t="s">
        <v>20</v>
      </c>
      <c r="D43" s="91" t="s">
        <v>21</v>
      </c>
      <c r="E43" s="37"/>
      <c r="F43" s="37"/>
      <c r="G43" s="37"/>
      <c r="H43" s="38"/>
      <c r="I43" s="37"/>
      <c r="J43" s="37">
        <v>18</v>
      </c>
      <c r="K43" s="37"/>
      <c r="L43" s="38">
        <v>2</v>
      </c>
      <c r="M43" s="39"/>
      <c r="N43" s="39"/>
      <c r="O43" s="39"/>
      <c r="P43" s="38"/>
      <c r="Q43" s="39"/>
      <c r="R43" s="39"/>
      <c r="S43" s="39"/>
      <c r="T43" s="38"/>
      <c r="U43" s="40"/>
      <c r="V43" s="40"/>
      <c r="W43" s="40"/>
      <c r="X43" s="38"/>
      <c r="Y43" s="40"/>
      <c r="Z43" s="40"/>
      <c r="AA43" s="40"/>
      <c r="AB43" s="38"/>
      <c r="AC43" s="62">
        <f>AD43+AE43+AF43</f>
        <v>18</v>
      </c>
      <c r="AD43" s="47">
        <f t="shared" si="11"/>
        <v>0</v>
      </c>
      <c r="AE43" s="47">
        <f t="shared" si="11"/>
        <v>18</v>
      </c>
      <c r="AF43" s="47">
        <f t="shared" si="11"/>
        <v>0</v>
      </c>
      <c r="AG43" s="80">
        <f t="shared" si="11"/>
        <v>2</v>
      </c>
    </row>
    <row r="44" spans="1:33" s="43" customFormat="1" ht="20.100000000000001" customHeight="1" x14ac:dyDescent="0.2">
      <c r="A44" s="129" t="s">
        <v>101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62">
        <f t="shared" ref="AC44:AG44" si="12">SUM(AC45:AC47)</f>
        <v>72</v>
      </c>
      <c r="AD44" s="90">
        <f t="shared" si="12"/>
        <v>18</v>
      </c>
      <c r="AE44" s="90">
        <f t="shared" si="12"/>
        <v>54</v>
      </c>
      <c r="AF44" s="90">
        <f t="shared" si="12"/>
        <v>0</v>
      </c>
      <c r="AG44" s="76">
        <f t="shared" si="12"/>
        <v>21</v>
      </c>
    </row>
    <row r="45" spans="1:33" s="36" customFormat="1" ht="20.100000000000001" customHeight="1" x14ac:dyDescent="0.2">
      <c r="A45" s="79">
        <v>25</v>
      </c>
      <c r="B45" s="49" t="s">
        <v>63</v>
      </c>
      <c r="C45" s="89" t="s">
        <v>64</v>
      </c>
      <c r="D45" s="91" t="s">
        <v>65</v>
      </c>
      <c r="E45" s="37"/>
      <c r="F45" s="37"/>
      <c r="G45" s="37"/>
      <c r="H45" s="38"/>
      <c r="I45" s="37"/>
      <c r="J45" s="37"/>
      <c r="K45" s="37"/>
      <c r="L45" s="38"/>
      <c r="M45" s="39"/>
      <c r="N45" s="39"/>
      <c r="O45" s="39"/>
      <c r="P45" s="38"/>
      <c r="Q45" s="39"/>
      <c r="R45" s="39">
        <v>18</v>
      </c>
      <c r="S45" s="39"/>
      <c r="T45" s="38">
        <v>5</v>
      </c>
      <c r="U45" s="40"/>
      <c r="V45" s="40">
        <v>18</v>
      </c>
      <c r="W45" s="40"/>
      <c r="X45" s="38">
        <v>2</v>
      </c>
      <c r="Y45" s="40"/>
      <c r="Z45" s="40">
        <v>18</v>
      </c>
      <c r="AA45" s="40"/>
      <c r="AB45" s="38">
        <v>2</v>
      </c>
      <c r="AC45" s="62">
        <f>AD45+AE45+AF45</f>
        <v>54</v>
      </c>
      <c r="AD45" s="47">
        <f t="shared" ref="AD45:AG47" si="13">E45+I45+M45+Q45+U45+Y45</f>
        <v>0</v>
      </c>
      <c r="AE45" s="47">
        <f t="shared" si="13"/>
        <v>54</v>
      </c>
      <c r="AF45" s="47">
        <f t="shared" si="13"/>
        <v>0</v>
      </c>
      <c r="AG45" s="80">
        <f t="shared" si="13"/>
        <v>9</v>
      </c>
    </row>
    <row r="46" spans="1:33" s="36" customFormat="1" ht="20.100000000000001" customHeight="1" x14ac:dyDescent="0.2">
      <c r="A46" s="79">
        <v>26</v>
      </c>
      <c r="B46" s="49" t="s">
        <v>66</v>
      </c>
      <c r="C46" s="89" t="s">
        <v>67</v>
      </c>
      <c r="D46" s="91" t="s">
        <v>68</v>
      </c>
      <c r="E46" s="37"/>
      <c r="F46" s="37"/>
      <c r="G46" s="37"/>
      <c r="H46" s="38"/>
      <c r="I46" s="37"/>
      <c r="J46" s="37"/>
      <c r="K46" s="37"/>
      <c r="L46" s="38"/>
      <c r="M46" s="39"/>
      <c r="N46" s="39"/>
      <c r="O46" s="45"/>
      <c r="P46" s="41"/>
      <c r="Q46" s="45"/>
      <c r="R46" s="39"/>
      <c r="S46" s="45"/>
      <c r="T46" s="38"/>
      <c r="U46" s="40">
        <v>18</v>
      </c>
      <c r="V46" s="40"/>
      <c r="W46" s="40"/>
      <c r="X46" s="38">
        <v>2</v>
      </c>
      <c r="Y46" s="40"/>
      <c r="Z46" s="40"/>
      <c r="AA46" s="40"/>
      <c r="AB46" s="38"/>
      <c r="AC46" s="62">
        <f>AD46+AE46+AF46</f>
        <v>18</v>
      </c>
      <c r="AD46" s="47">
        <f t="shared" si="13"/>
        <v>18</v>
      </c>
      <c r="AE46" s="47">
        <f t="shared" si="13"/>
        <v>0</v>
      </c>
      <c r="AF46" s="47">
        <f t="shared" si="13"/>
        <v>0</v>
      </c>
      <c r="AG46" s="80">
        <f t="shared" si="13"/>
        <v>2</v>
      </c>
    </row>
    <row r="47" spans="1:33" s="36" customFormat="1" ht="20.100000000000001" customHeight="1" x14ac:dyDescent="0.2">
      <c r="A47" s="79">
        <v>27</v>
      </c>
      <c r="B47" s="147" t="s">
        <v>122</v>
      </c>
      <c r="C47" s="89" t="s">
        <v>69</v>
      </c>
      <c r="D47" s="91" t="s">
        <v>70</v>
      </c>
      <c r="E47" s="37"/>
      <c r="F47" s="37"/>
      <c r="G47" s="37"/>
      <c r="H47" s="38"/>
      <c r="I47" s="37"/>
      <c r="J47" s="37"/>
      <c r="K47" s="37"/>
      <c r="L47" s="38"/>
      <c r="M47" s="39"/>
      <c r="N47" s="39"/>
      <c r="O47" s="45"/>
      <c r="P47" s="41"/>
      <c r="Q47" s="45"/>
      <c r="R47" s="39"/>
      <c r="S47" s="45"/>
      <c r="T47" s="38"/>
      <c r="U47" s="40"/>
      <c r="V47" s="40"/>
      <c r="W47" s="40"/>
      <c r="X47" s="38"/>
      <c r="Y47" s="40"/>
      <c r="Z47" s="40"/>
      <c r="AA47" s="40"/>
      <c r="AB47" s="38">
        <v>10</v>
      </c>
      <c r="AC47" s="62">
        <f>AD47+AE47+AF47</f>
        <v>0</v>
      </c>
      <c r="AD47" s="47">
        <f t="shared" si="13"/>
        <v>0</v>
      </c>
      <c r="AE47" s="47">
        <f t="shared" si="13"/>
        <v>0</v>
      </c>
      <c r="AF47" s="47">
        <f t="shared" si="13"/>
        <v>0</v>
      </c>
      <c r="AG47" s="80">
        <f t="shared" si="13"/>
        <v>10</v>
      </c>
    </row>
    <row r="48" spans="1:33" s="36" customFormat="1" ht="20.100000000000001" customHeight="1" x14ac:dyDescent="0.2">
      <c r="A48" s="129" t="s">
        <v>102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62">
        <f t="shared" ref="AC48:AG48" si="14">AC49+AC57</f>
        <v>261</v>
      </c>
      <c r="AD48" s="90">
        <f t="shared" si="14"/>
        <v>81</v>
      </c>
      <c r="AE48" s="90">
        <f t="shared" si="14"/>
        <v>180</v>
      </c>
      <c r="AF48" s="90">
        <f t="shared" si="14"/>
        <v>0</v>
      </c>
      <c r="AG48" s="76">
        <f t="shared" si="14"/>
        <v>31</v>
      </c>
    </row>
    <row r="49" spans="1:33" s="36" customFormat="1" ht="20.100000000000001" customHeight="1" x14ac:dyDescent="0.2">
      <c r="A49" s="129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62">
        <f t="shared" ref="AC49:AG49" si="15">SUM(AC50:AC55)</f>
        <v>135</v>
      </c>
      <c r="AD49" s="90">
        <f t="shared" si="15"/>
        <v>81</v>
      </c>
      <c r="AE49" s="90">
        <f t="shared" si="15"/>
        <v>54</v>
      </c>
      <c r="AF49" s="90">
        <f t="shared" si="15"/>
        <v>0</v>
      </c>
      <c r="AG49" s="76">
        <f t="shared" si="15"/>
        <v>13</v>
      </c>
    </row>
    <row r="50" spans="1:33" s="43" customFormat="1" ht="20.100000000000001" customHeight="1" x14ac:dyDescent="0.2">
      <c r="A50" s="79">
        <v>28</v>
      </c>
      <c r="B50" s="49" t="s">
        <v>72</v>
      </c>
      <c r="C50" s="89" t="s">
        <v>33</v>
      </c>
      <c r="D50" s="91" t="s">
        <v>73</v>
      </c>
      <c r="E50" s="37"/>
      <c r="F50" s="37"/>
      <c r="G50" s="37"/>
      <c r="H50" s="38"/>
      <c r="I50" s="37"/>
      <c r="J50" s="37"/>
      <c r="K50" s="37"/>
      <c r="L50" s="38"/>
      <c r="M50" s="39">
        <v>18</v>
      </c>
      <c r="N50" s="39"/>
      <c r="O50" s="39"/>
      <c r="P50" s="38">
        <v>2</v>
      </c>
      <c r="Q50" s="39"/>
      <c r="R50" s="39"/>
      <c r="S50" s="39"/>
      <c r="T50" s="38"/>
      <c r="U50" s="40"/>
      <c r="V50" s="40"/>
      <c r="W50" s="40"/>
      <c r="X50" s="38"/>
      <c r="Y50" s="40"/>
      <c r="Z50" s="40"/>
      <c r="AA50" s="40"/>
      <c r="AB50" s="38"/>
      <c r="AC50" s="62">
        <f t="shared" ref="AC50:AC55" si="16">AD50+AE50+AF50</f>
        <v>18</v>
      </c>
      <c r="AD50" s="47">
        <f t="shared" ref="AD50:AG55" si="17">E50+I50+M50+Q50+U50+Y50</f>
        <v>18</v>
      </c>
      <c r="AE50" s="47">
        <f t="shared" si="17"/>
        <v>0</v>
      </c>
      <c r="AF50" s="47">
        <f t="shared" si="17"/>
        <v>0</v>
      </c>
      <c r="AG50" s="80">
        <f t="shared" si="17"/>
        <v>2</v>
      </c>
    </row>
    <row r="51" spans="1:33" s="43" customFormat="1" ht="20.100000000000001" customHeight="1" x14ac:dyDescent="0.2">
      <c r="A51" s="79">
        <v>29</v>
      </c>
      <c r="B51" s="49" t="s">
        <v>74</v>
      </c>
      <c r="C51" s="89" t="s">
        <v>33</v>
      </c>
      <c r="D51" s="91" t="s">
        <v>73</v>
      </c>
      <c r="E51" s="37"/>
      <c r="F51" s="37"/>
      <c r="G51" s="37"/>
      <c r="H51" s="38"/>
      <c r="I51" s="37"/>
      <c r="J51" s="37"/>
      <c r="K51" s="37"/>
      <c r="L51" s="38"/>
      <c r="M51" s="39">
        <v>18</v>
      </c>
      <c r="N51" s="39"/>
      <c r="O51" s="39"/>
      <c r="P51" s="38">
        <v>2</v>
      </c>
      <c r="Q51" s="39"/>
      <c r="R51" s="39"/>
      <c r="S51" s="39"/>
      <c r="T51" s="38"/>
      <c r="U51" s="40"/>
      <c r="V51" s="40"/>
      <c r="W51" s="40"/>
      <c r="X51" s="38"/>
      <c r="Y51" s="40"/>
      <c r="Z51" s="40"/>
      <c r="AA51" s="40"/>
      <c r="AB51" s="38"/>
      <c r="AC51" s="62">
        <f t="shared" si="16"/>
        <v>18</v>
      </c>
      <c r="AD51" s="47">
        <f t="shared" si="17"/>
        <v>18</v>
      </c>
      <c r="AE51" s="47">
        <f t="shared" si="17"/>
        <v>0</v>
      </c>
      <c r="AF51" s="47">
        <f t="shared" si="17"/>
        <v>0</v>
      </c>
      <c r="AG51" s="80">
        <f t="shared" si="17"/>
        <v>2</v>
      </c>
    </row>
    <row r="52" spans="1:33" s="36" customFormat="1" ht="20.100000000000001" customHeight="1" x14ac:dyDescent="0.2">
      <c r="A52" s="79">
        <v>30</v>
      </c>
      <c r="B52" s="49" t="s">
        <v>75</v>
      </c>
      <c r="C52" s="89" t="s">
        <v>53</v>
      </c>
      <c r="D52" s="91" t="s">
        <v>76</v>
      </c>
      <c r="E52" s="37"/>
      <c r="F52" s="37"/>
      <c r="G52" s="37"/>
      <c r="H52" s="38"/>
      <c r="I52" s="37"/>
      <c r="J52" s="37"/>
      <c r="K52" s="37"/>
      <c r="L52" s="38"/>
      <c r="M52" s="39">
        <v>9</v>
      </c>
      <c r="N52" s="39">
        <v>9</v>
      </c>
      <c r="O52" s="39"/>
      <c r="P52" s="38">
        <v>2</v>
      </c>
      <c r="Q52" s="39">
        <v>9</v>
      </c>
      <c r="R52" s="39">
        <v>9</v>
      </c>
      <c r="S52" s="39"/>
      <c r="T52" s="38">
        <v>1</v>
      </c>
      <c r="U52" s="40"/>
      <c r="V52" s="40"/>
      <c r="W52" s="40"/>
      <c r="X52" s="38"/>
      <c r="Y52" s="40"/>
      <c r="Z52" s="40"/>
      <c r="AA52" s="40"/>
      <c r="AB52" s="38"/>
      <c r="AC52" s="62">
        <f t="shared" si="16"/>
        <v>36</v>
      </c>
      <c r="AD52" s="47">
        <f t="shared" si="17"/>
        <v>18</v>
      </c>
      <c r="AE52" s="47">
        <f t="shared" si="17"/>
        <v>18</v>
      </c>
      <c r="AF52" s="47">
        <f t="shared" si="17"/>
        <v>0</v>
      </c>
      <c r="AG52" s="80">
        <f t="shared" si="17"/>
        <v>3</v>
      </c>
    </row>
    <row r="53" spans="1:33" s="36" customFormat="1" ht="20.100000000000001" customHeight="1" x14ac:dyDescent="0.2">
      <c r="A53" s="79">
        <v>31</v>
      </c>
      <c r="B53" s="49" t="s">
        <v>77</v>
      </c>
      <c r="C53" s="89" t="s">
        <v>78</v>
      </c>
      <c r="D53" s="91" t="s">
        <v>54</v>
      </c>
      <c r="E53" s="37"/>
      <c r="F53" s="37"/>
      <c r="G53" s="37"/>
      <c r="H53" s="38"/>
      <c r="I53" s="37"/>
      <c r="J53" s="37"/>
      <c r="K53" s="37"/>
      <c r="L53" s="38"/>
      <c r="M53" s="39"/>
      <c r="N53" s="39"/>
      <c r="O53" s="39"/>
      <c r="P53" s="38"/>
      <c r="Q53" s="39">
        <v>18</v>
      </c>
      <c r="R53" s="39"/>
      <c r="S53" s="39"/>
      <c r="T53" s="38">
        <v>1</v>
      </c>
      <c r="U53" s="40"/>
      <c r="V53" s="40"/>
      <c r="W53" s="40"/>
      <c r="X53" s="38"/>
      <c r="Y53" s="40"/>
      <c r="Z53" s="40"/>
      <c r="AA53" s="40"/>
      <c r="AB53" s="38"/>
      <c r="AC53" s="62">
        <f t="shared" si="16"/>
        <v>18</v>
      </c>
      <c r="AD53" s="47">
        <f t="shared" si="17"/>
        <v>18</v>
      </c>
      <c r="AE53" s="47">
        <f t="shared" si="17"/>
        <v>0</v>
      </c>
      <c r="AF53" s="47">
        <f t="shared" si="17"/>
        <v>0</v>
      </c>
      <c r="AG53" s="80">
        <f t="shared" si="17"/>
        <v>1</v>
      </c>
    </row>
    <row r="54" spans="1:33" s="36" customFormat="1" ht="20.100000000000001" customHeight="1" x14ac:dyDescent="0.2">
      <c r="A54" s="79">
        <v>32</v>
      </c>
      <c r="B54" s="49" t="s">
        <v>79</v>
      </c>
      <c r="C54" s="89" t="s">
        <v>80</v>
      </c>
      <c r="D54" s="91" t="s">
        <v>51</v>
      </c>
      <c r="E54" s="37"/>
      <c r="F54" s="37"/>
      <c r="G54" s="37"/>
      <c r="H54" s="38"/>
      <c r="I54" s="37"/>
      <c r="J54" s="37"/>
      <c r="K54" s="37"/>
      <c r="L54" s="38"/>
      <c r="M54" s="39"/>
      <c r="N54" s="39"/>
      <c r="O54" s="39"/>
      <c r="P54" s="38"/>
      <c r="Q54" s="39"/>
      <c r="R54" s="39">
        <v>9</v>
      </c>
      <c r="S54" s="45"/>
      <c r="T54" s="44">
        <v>1</v>
      </c>
      <c r="U54" s="46"/>
      <c r="V54" s="40">
        <v>9</v>
      </c>
      <c r="W54" s="46"/>
      <c r="X54" s="44">
        <v>2</v>
      </c>
      <c r="Y54" s="40"/>
      <c r="Z54" s="40"/>
      <c r="AA54" s="40"/>
      <c r="AB54" s="38"/>
      <c r="AC54" s="62">
        <f t="shared" si="16"/>
        <v>18</v>
      </c>
      <c r="AD54" s="47">
        <f t="shared" ref="AD54" si="18">E54+I54+M54+Q54+U54+Y54</f>
        <v>0</v>
      </c>
      <c r="AE54" s="47">
        <f t="shared" ref="AE54" si="19">F54+J54+N54+R54+V54+Z54</f>
        <v>18</v>
      </c>
      <c r="AF54" s="47">
        <f t="shared" ref="AF54" si="20">G54+K54+O54+S54+W54+AA54</f>
        <v>0</v>
      </c>
      <c r="AG54" s="80">
        <f t="shared" ref="AG54" si="21">H54+L54+P54+T54+X54+AB54</f>
        <v>3</v>
      </c>
    </row>
    <row r="55" spans="1:33" s="36" customFormat="1" ht="20.100000000000001" customHeight="1" x14ac:dyDescent="0.2">
      <c r="A55" s="79">
        <v>33</v>
      </c>
      <c r="B55" s="49" t="s">
        <v>95</v>
      </c>
      <c r="C55" s="89" t="s">
        <v>78</v>
      </c>
      <c r="D55" s="91" t="s">
        <v>54</v>
      </c>
      <c r="E55" s="37"/>
      <c r="F55" s="37"/>
      <c r="G55" s="37"/>
      <c r="H55" s="38"/>
      <c r="I55" s="37"/>
      <c r="J55" s="37"/>
      <c r="K55" s="37"/>
      <c r="L55" s="38"/>
      <c r="M55" s="39"/>
      <c r="N55" s="39"/>
      <c r="O55" s="39"/>
      <c r="P55" s="38"/>
      <c r="Q55" s="39">
        <v>9</v>
      </c>
      <c r="R55" s="39">
        <v>18</v>
      </c>
      <c r="S55" s="45"/>
      <c r="T55" s="44">
        <v>2</v>
      </c>
      <c r="U55" s="46"/>
      <c r="V55" s="40"/>
      <c r="W55" s="46"/>
      <c r="X55" s="44"/>
      <c r="Y55" s="40"/>
      <c r="Z55" s="40"/>
      <c r="AA55" s="40"/>
      <c r="AB55" s="38"/>
      <c r="AC55" s="62">
        <f t="shared" si="16"/>
        <v>27</v>
      </c>
      <c r="AD55" s="47">
        <f t="shared" si="17"/>
        <v>9</v>
      </c>
      <c r="AE55" s="47">
        <f t="shared" si="17"/>
        <v>18</v>
      </c>
      <c r="AF55" s="47">
        <f t="shared" si="17"/>
        <v>0</v>
      </c>
      <c r="AG55" s="80">
        <f t="shared" si="17"/>
        <v>2</v>
      </c>
    </row>
    <row r="56" spans="1:33" s="36" customFormat="1" ht="20.100000000000001" customHeight="1" x14ac:dyDescent="0.2">
      <c r="A56" s="129" t="s">
        <v>102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62"/>
      <c r="AD56" s="90"/>
      <c r="AE56" s="90"/>
      <c r="AF56" s="90"/>
      <c r="AG56" s="151"/>
    </row>
    <row r="57" spans="1:33" s="36" customFormat="1" ht="20.100000000000001" customHeight="1" x14ac:dyDescent="0.2">
      <c r="A57" s="129" t="s">
        <v>81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62">
        <f t="shared" ref="AC57:AG57" si="22">SUM(AC58:AC60)</f>
        <v>126</v>
      </c>
      <c r="AD57" s="90">
        <f t="shared" si="22"/>
        <v>0</v>
      </c>
      <c r="AE57" s="90">
        <f t="shared" si="22"/>
        <v>126</v>
      </c>
      <c r="AF57" s="90">
        <f t="shared" si="22"/>
        <v>0</v>
      </c>
      <c r="AG57" s="76">
        <f t="shared" si="22"/>
        <v>18</v>
      </c>
    </row>
    <row r="58" spans="1:33" s="36" customFormat="1" ht="20.100000000000001" customHeight="1" x14ac:dyDescent="0.2">
      <c r="A58" s="79">
        <v>34</v>
      </c>
      <c r="B58" s="49" t="s">
        <v>82</v>
      </c>
      <c r="C58" s="89" t="s">
        <v>33</v>
      </c>
      <c r="D58" s="91" t="s">
        <v>73</v>
      </c>
      <c r="E58" s="37"/>
      <c r="F58" s="37"/>
      <c r="G58" s="37"/>
      <c r="H58" s="38"/>
      <c r="I58" s="37"/>
      <c r="J58" s="37"/>
      <c r="K58" s="37"/>
      <c r="L58" s="38"/>
      <c r="M58" s="39"/>
      <c r="N58" s="39">
        <v>18</v>
      </c>
      <c r="O58" s="45"/>
      <c r="P58" s="41">
        <v>4</v>
      </c>
      <c r="Q58" s="45"/>
      <c r="R58" s="39"/>
      <c r="S58" s="45"/>
      <c r="T58" s="38"/>
      <c r="U58" s="40"/>
      <c r="V58" s="40"/>
      <c r="W58" s="40"/>
      <c r="X58" s="38"/>
      <c r="Y58" s="40"/>
      <c r="Z58" s="40"/>
      <c r="AA58" s="40"/>
      <c r="AB58" s="38"/>
      <c r="AC58" s="62">
        <f>AD58+AE58+AF58</f>
        <v>18</v>
      </c>
      <c r="AD58" s="47">
        <f t="shared" ref="AD58:AG60" si="23">E58+I58+M58+Q58+U58+Y58</f>
        <v>0</v>
      </c>
      <c r="AE58" s="47">
        <f t="shared" si="23"/>
        <v>18</v>
      </c>
      <c r="AF58" s="47">
        <f t="shared" si="23"/>
        <v>0</v>
      </c>
      <c r="AG58" s="80">
        <f t="shared" si="23"/>
        <v>4</v>
      </c>
    </row>
    <row r="59" spans="1:33" s="36" customFormat="1" ht="20.100000000000001" customHeight="1" x14ac:dyDescent="0.2">
      <c r="A59" s="79">
        <v>35</v>
      </c>
      <c r="B59" s="49" t="s">
        <v>83</v>
      </c>
      <c r="C59" s="89" t="s">
        <v>64</v>
      </c>
      <c r="D59" s="91" t="s">
        <v>70</v>
      </c>
      <c r="E59" s="37"/>
      <c r="F59" s="37"/>
      <c r="G59" s="37"/>
      <c r="H59" s="38"/>
      <c r="I59" s="37"/>
      <c r="J59" s="37"/>
      <c r="K59" s="37"/>
      <c r="L59" s="38"/>
      <c r="M59" s="39"/>
      <c r="N59" s="39"/>
      <c r="O59" s="45"/>
      <c r="P59" s="41"/>
      <c r="Q59" s="45"/>
      <c r="R59" s="39">
        <v>18</v>
      </c>
      <c r="S59" s="45"/>
      <c r="T59" s="38">
        <v>1</v>
      </c>
      <c r="U59" s="40"/>
      <c r="V59" s="40">
        <v>18</v>
      </c>
      <c r="W59" s="40"/>
      <c r="X59" s="38">
        <v>2</v>
      </c>
      <c r="Y59" s="40"/>
      <c r="Z59" s="40">
        <v>18</v>
      </c>
      <c r="AA59" s="40"/>
      <c r="AB59" s="38">
        <v>4</v>
      </c>
      <c r="AC59" s="62">
        <f>AD59+AE59+AF59</f>
        <v>54</v>
      </c>
      <c r="AD59" s="47">
        <f t="shared" si="23"/>
        <v>0</v>
      </c>
      <c r="AE59" s="47">
        <f t="shared" si="23"/>
        <v>54</v>
      </c>
      <c r="AF59" s="47">
        <f t="shared" si="23"/>
        <v>0</v>
      </c>
      <c r="AG59" s="80">
        <f t="shared" si="23"/>
        <v>7</v>
      </c>
    </row>
    <row r="60" spans="1:33" s="36" customFormat="1" ht="20.100000000000001" customHeight="1" x14ac:dyDescent="0.2">
      <c r="A60" s="79">
        <v>36</v>
      </c>
      <c r="B60" s="49" t="s">
        <v>84</v>
      </c>
      <c r="C60" s="89" t="s">
        <v>64</v>
      </c>
      <c r="D60" s="91" t="s">
        <v>70</v>
      </c>
      <c r="E60" s="37"/>
      <c r="F60" s="37"/>
      <c r="G60" s="37"/>
      <c r="H60" s="38"/>
      <c r="I60" s="37"/>
      <c r="J60" s="37"/>
      <c r="K60" s="37"/>
      <c r="L60" s="38"/>
      <c r="M60" s="39"/>
      <c r="N60" s="64"/>
      <c r="O60" s="45"/>
      <c r="P60" s="41"/>
      <c r="Q60" s="45"/>
      <c r="R60" s="39">
        <v>18</v>
      </c>
      <c r="S60" s="45"/>
      <c r="T60" s="38">
        <v>2</v>
      </c>
      <c r="U60" s="40"/>
      <c r="V60" s="40">
        <v>18</v>
      </c>
      <c r="W60" s="40"/>
      <c r="X60" s="38">
        <v>3</v>
      </c>
      <c r="Y60" s="40"/>
      <c r="Z60" s="40">
        <v>18</v>
      </c>
      <c r="AA60" s="40"/>
      <c r="AB60" s="38">
        <v>2</v>
      </c>
      <c r="AC60" s="62">
        <f>AD60+AE60+AF60</f>
        <v>54</v>
      </c>
      <c r="AD60" s="47">
        <f t="shared" si="23"/>
        <v>0</v>
      </c>
      <c r="AE60" s="47">
        <f t="shared" si="23"/>
        <v>54</v>
      </c>
      <c r="AF60" s="47">
        <f t="shared" si="23"/>
        <v>0</v>
      </c>
      <c r="AG60" s="80">
        <f t="shared" si="23"/>
        <v>7</v>
      </c>
    </row>
    <row r="61" spans="1:33" s="43" customFormat="1" ht="20.100000000000001" customHeight="1" x14ac:dyDescent="0.2">
      <c r="A61" s="129" t="s">
        <v>103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62">
        <f>SUM(AD61, AE61, AF61)</f>
        <v>0</v>
      </c>
      <c r="AD61" s="90">
        <f>AD62</f>
        <v>0</v>
      </c>
      <c r="AE61" s="90">
        <f>AE62</f>
        <v>0</v>
      </c>
      <c r="AF61" s="90">
        <f>AF62</f>
        <v>0</v>
      </c>
      <c r="AG61" s="76">
        <f>AG62</f>
        <v>18</v>
      </c>
    </row>
    <row r="62" spans="1:33" s="36" customFormat="1" ht="20.100000000000001" customHeight="1" x14ac:dyDescent="0.2">
      <c r="A62" s="77">
        <v>37</v>
      </c>
      <c r="B62" s="49" t="s">
        <v>85</v>
      </c>
      <c r="C62" s="108" t="s">
        <v>86</v>
      </c>
      <c r="D62" s="108"/>
      <c r="E62" s="63"/>
      <c r="F62" s="63"/>
      <c r="G62" s="63"/>
      <c r="H62" s="47"/>
      <c r="I62" s="63"/>
      <c r="J62" s="63"/>
      <c r="K62" s="63"/>
      <c r="L62" s="38"/>
      <c r="M62" s="65"/>
      <c r="N62" s="65"/>
      <c r="O62" s="65"/>
      <c r="P62" s="41">
        <v>2</v>
      </c>
      <c r="Q62" s="65"/>
      <c r="R62" s="65"/>
      <c r="S62" s="65"/>
      <c r="T62" s="38">
        <v>5</v>
      </c>
      <c r="U62" s="67"/>
      <c r="V62" s="67"/>
      <c r="W62" s="67"/>
      <c r="X62" s="48">
        <v>5</v>
      </c>
      <c r="Y62" s="67"/>
      <c r="Z62" s="67"/>
      <c r="AA62" s="67"/>
      <c r="AB62" s="38">
        <v>6</v>
      </c>
      <c r="AC62" s="107"/>
      <c r="AD62" s="107"/>
      <c r="AE62" s="107"/>
      <c r="AF62" s="107"/>
      <c r="AG62" s="80">
        <f>H62+L62+P62+T62+X62+AB62</f>
        <v>18</v>
      </c>
    </row>
    <row r="63" spans="1:33" s="36" customFormat="1" ht="20.100000000000001" customHeight="1" thickBot="1" x14ac:dyDescent="0.25">
      <c r="A63" s="124" t="s">
        <v>87</v>
      </c>
      <c r="B63" s="95"/>
      <c r="C63" s="95"/>
      <c r="D63" s="96"/>
      <c r="E63" s="93">
        <f>SUM(E17:E24,E26:E30,E32:E37,E39:E43,E45:E47,E50:E55,E58:E60,E62)</f>
        <v>21</v>
      </c>
      <c r="F63" s="93">
        <f>SUM(F17:F24,F26:F30,F32:F37,F39:F43,F45:F47,F50:F55,F58:F60,F62)</f>
        <v>192</v>
      </c>
      <c r="G63" s="93">
        <f>SUM(G17:G24,G26:G30,G32:G37,G39:G43,G45:G47,G50:G55,G58:G60,G62)</f>
        <v>36</v>
      </c>
      <c r="H63" s="97">
        <f>SUM(H17:H24,H26:H30,H32:H37,H39:H43,H45:H47,E50:E55,E58:E60,E62)</f>
        <v>30</v>
      </c>
      <c r="I63" s="93">
        <f t="shared" ref="I63:AB63" si="24">SUM(I17:I24,I26:I30,I32:I37,I39:I43,I45:I47,I50:I55,I58:I60,I62)</f>
        <v>54</v>
      </c>
      <c r="J63" s="93">
        <f t="shared" si="24"/>
        <v>207</v>
      </c>
      <c r="K63" s="93">
        <f t="shared" si="24"/>
        <v>18</v>
      </c>
      <c r="L63" s="97">
        <f t="shared" si="24"/>
        <v>30</v>
      </c>
      <c r="M63" s="94">
        <f t="shared" si="24"/>
        <v>63</v>
      </c>
      <c r="N63" s="94">
        <f t="shared" si="24"/>
        <v>162</v>
      </c>
      <c r="O63" s="94">
        <f t="shared" si="24"/>
        <v>0</v>
      </c>
      <c r="P63" s="97">
        <f t="shared" si="24"/>
        <v>30</v>
      </c>
      <c r="Q63" s="94">
        <f t="shared" si="24"/>
        <v>36</v>
      </c>
      <c r="R63" s="94">
        <f t="shared" si="24"/>
        <v>198</v>
      </c>
      <c r="S63" s="94">
        <f t="shared" si="24"/>
        <v>0</v>
      </c>
      <c r="T63" s="97">
        <f t="shared" si="24"/>
        <v>30</v>
      </c>
      <c r="U63" s="92">
        <f t="shared" si="24"/>
        <v>18</v>
      </c>
      <c r="V63" s="92">
        <f t="shared" si="24"/>
        <v>189</v>
      </c>
      <c r="W63" s="92">
        <f t="shared" si="24"/>
        <v>0</v>
      </c>
      <c r="X63" s="97">
        <f t="shared" si="24"/>
        <v>30</v>
      </c>
      <c r="Y63" s="92">
        <f t="shared" si="24"/>
        <v>0</v>
      </c>
      <c r="Z63" s="92">
        <f t="shared" si="24"/>
        <v>117</v>
      </c>
      <c r="AA63" s="92">
        <f t="shared" si="24"/>
        <v>0</v>
      </c>
      <c r="AB63" s="97">
        <f t="shared" si="24"/>
        <v>30</v>
      </c>
      <c r="AC63" s="84">
        <f>AC61+AC57+AC49+AC44+AC38+AC31+AC25+AC16</f>
        <v>1311</v>
      </c>
      <c r="AD63" s="85">
        <f>AD61+AD57+AD49+AD44+AD38+AD31+AD25+AD16</f>
        <v>192</v>
      </c>
      <c r="AE63" s="85">
        <f>AE61+AE57+AE49+AE44+AE38+AE31+AE25+AE16</f>
        <v>1065</v>
      </c>
      <c r="AF63" s="85">
        <f>AF61+AF57+AF49+AF44+AF38+AF31+AF25+AF16</f>
        <v>54</v>
      </c>
      <c r="AG63" s="152">
        <f>AG16+AG25+AG31+AG38+AG44+AG48+AG61</f>
        <v>180</v>
      </c>
    </row>
    <row r="64" spans="1:33" s="36" customFormat="1" ht="20.100000000000001" customHeight="1" x14ac:dyDescent="0.2">
      <c r="A64" s="124"/>
      <c r="B64" s="95"/>
      <c r="C64" s="95"/>
      <c r="D64" s="96"/>
      <c r="E64" s="105">
        <f>E63+F63+G63</f>
        <v>249</v>
      </c>
      <c r="F64" s="105"/>
      <c r="G64" s="105"/>
      <c r="H64" s="97"/>
      <c r="I64" s="105">
        <f>I63+J63+K63</f>
        <v>279</v>
      </c>
      <c r="J64" s="105"/>
      <c r="K64" s="105"/>
      <c r="L64" s="97"/>
      <c r="M64" s="106">
        <f>M63+N63+O63</f>
        <v>225</v>
      </c>
      <c r="N64" s="106"/>
      <c r="O64" s="106"/>
      <c r="P64" s="97"/>
      <c r="Q64" s="106">
        <f>Q63+R63+S63</f>
        <v>234</v>
      </c>
      <c r="R64" s="106"/>
      <c r="S64" s="106"/>
      <c r="T64" s="97"/>
      <c r="U64" s="109">
        <f>U63+V63+W63</f>
        <v>207</v>
      </c>
      <c r="V64" s="109"/>
      <c r="W64" s="109"/>
      <c r="X64" s="97"/>
      <c r="Y64" s="109">
        <f>Y63+Z63+AA63</f>
        <v>117</v>
      </c>
      <c r="Z64" s="109"/>
      <c r="AA64" s="109"/>
      <c r="AB64" s="102"/>
      <c r="AC64" s="98">
        <f>U65+M65+E65</f>
        <v>1311</v>
      </c>
      <c r="AD64" s="99"/>
      <c r="AE64" s="99"/>
      <c r="AF64" s="99"/>
      <c r="AG64" s="118">
        <f>H63+L63+P63+T63+X63+AB63</f>
        <v>180</v>
      </c>
    </row>
    <row r="65" spans="1:33" s="36" customFormat="1" ht="20.100000000000001" customHeight="1" thickBot="1" x14ac:dyDescent="0.25">
      <c r="A65" s="125"/>
      <c r="B65" s="126"/>
      <c r="C65" s="126"/>
      <c r="D65" s="127"/>
      <c r="E65" s="135">
        <f>E64+I64</f>
        <v>528</v>
      </c>
      <c r="F65" s="135"/>
      <c r="G65" s="135"/>
      <c r="H65" s="135"/>
      <c r="I65" s="135"/>
      <c r="J65" s="135"/>
      <c r="K65" s="135"/>
      <c r="L65" s="81">
        <f>H63+L63</f>
        <v>60</v>
      </c>
      <c r="M65" s="135">
        <f>M64+Q64</f>
        <v>459</v>
      </c>
      <c r="N65" s="135"/>
      <c r="O65" s="135"/>
      <c r="P65" s="135"/>
      <c r="Q65" s="135"/>
      <c r="R65" s="135"/>
      <c r="S65" s="135"/>
      <c r="T65" s="81">
        <f>P63+T63</f>
        <v>60</v>
      </c>
      <c r="U65" s="135">
        <f>U64+Y64</f>
        <v>324</v>
      </c>
      <c r="V65" s="135"/>
      <c r="W65" s="135"/>
      <c r="X65" s="135"/>
      <c r="Y65" s="135"/>
      <c r="Z65" s="135"/>
      <c r="AA65" s="135"/>
      <c r="AB65" s="82">
        <f>X63+AB63</f>
        <v>60</v>
      </c>
      <c r="AC65" s="100"/>
      <c r="AD65" s="101"/>
      <c r="AE65" s="101"/>
      <c r="AF65" s="101"/>
      <c r="AG65" s="119"/>
    </row>
    <row r="66" spans="1:33" s="24" customFormat="1" x14ac:dyDescent="0.2">
      <c r="A66" s="25"/>
      <c r="B66" s="26"/>
      <c r="C66" s="27"/>
      <c r="D66" s="27"/>
      <c r="E66" s="28"/>
      <c r="F66" s="28"/>
      <c r="G66" s="29"/>
      <c r="H66" s="28"/>
      <c r="I66" s="28"/>
      <c r="J66" s="28"/>
      <c r="K66" s="29"/>
      <c r="L66" s="30"/>
      <c r="M66" s="30"/>
      <c r="N66" s="31"/>
      <c r="O66" s="32"/>
      <c r="P66" s="33"/>
      <c r="Q66" s="33"/>
      <c r="R66" s="33"/>
      <c r="S66" s="34"/>
      <c r="T66" s="31"/>
      <c r="U66" s="31"/>
      <c r="V66" s="31"/>
      <c r="W66" s="32"/>
      <c r="X66" s="33"/>
      <c r="Y66" s="33"/>
      <c r="Z66" s="33"/>
      <c r="AA66" s="34"/>
      <c r="AB66" s="35"/>
      <c r="AC66" s="53"/>
      <c r="AD66" s="53"/>
      <c r="AE66" s="53"/>
      <c r="AF66" s="54"/>
      <c r="AG66" s="55"/>
    </row>
    <row r="67" spans="1:33" ht="12.75" customHeight="1" x14ac:dyDescent="0.2">
      <c r="B67" s="103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P67" s="14"/>
      <c r="T67" s="14"/>
      <c r="X67" s="14"/>
      <c r="AB67" s="14"/>
      <c r="AF67" s="56"/>
    </row>
  </sheetData>
  <mergeCells count="64">
    <mergeCell ref="AG64:AG65"/>
    <mergeCell ref="AG13:AG15"/>
    <mergeCell ref="U14:W14"/>
    <mergeCell ref="X14:X15"/>
    <mergeCell ref="A1:AG1"/>
    <mergeCell ref="A2:AG2"/>
    <mergeCell ref="A3:AG3"/>
    <mergeCell ref="A4:AG4"/>
    <mergeCell ref="A5:AG5"/>
    <mergeCell ref="A13:A15"/>
    <mergeCell ref="B13:B15"/>
    <mergeCell ref="C13:C15"/>
    <mergeCell ref="D13:D15"/>
    <mergeCell ref="E13:L13"/>
    <mergeCell ref="A11:AF11"/>
    <mergeCell ref="A6:AG6"/>
    <mergeCell ref="A7:AG7"/>
    <mergeCell ref="A8:AG8"/>
    <mergeCell ref="A9:AG9"/>
    <mergeCell ref="Y14:AA14"/>
    <mergeCell ref="AB14:AB15"/>
    <mergeCell ref="AD13:AF14"/>
    <mergeCell ref="P14:P15"/>
    <mergeCell ref="Q14:S14"/>
    <mergeCell ref="T14:T15"/>
    <mergeCell ref="M13:T13"/>
    <mergeCell ref="U13:AB13"/>
    <mergeCell ref="AC13:AC15"/>
    <mergeCell ref="E14:G14"/>
    <mergeCell ref="H14:H15"/>
    <mergeCell ref="I14:K14"/>
    <mergeCell ref="L14:L15"/>
    <mergeCell ref="M14:O14"/>
    <mergeCell ref="A57:AB57"/>
    <mergeCell ref="A61:AB61"/>
    <mergeCell ref="A16:AB16"/>
    <mergeCell ref="A25:AB25"/>
    <mergeCell ref="D26:D30"/>
    <mergeCell ref="A31:AB31"/>
    <mergeCell ref="A38:AB38"/>
    <mergeCell ref="A48:AB48"/>
    <mergeCell ref="A49:AB49"/>
    <mergeCell ref="A56:AB56"/>
    <mergeCell ref="A44:AB44"/>
    <mergeCell ref="AC62:AF62"/>
    <mergeCell ref="C62:D62"/>
    <mergeCell ref="L63:L64"/>
    <mergeCell ref="P63:P64"/>
    <mergeCell ref="T63:T64"/>
    <mergeCell ref="U64:W64"/>
    <mergeCell ref="Y64:AA64"/>
    <mergeCell ref="B67:M67"/>
    <mergeCell ref="E64:G64"/>
    <mergeCell ref="I64:K64"/>
    <mergeCell ref="M64:O64"/>
    <mergeCell ref="Q64:S64"/>
    <mergeCell ref="M65:S65"/>
    <mergeCell ref="U65:AA65"/>
    <mergeCell ref="A63:D65"/>
    <mergeCell ref="H63:H64"/>
    <mergeCell ref="AC64:AF65"/>
    <mergeCell ref="E65:K65"/>
    <mergeCell ref="X63:X64"/>
    <mergeCell ref="AB63:AB64"/>
  </mergeCells>
  <pageMargins left="0.59055118110236227" right="0.31496062992125984" top="0.19685039370078741" bottom="0.23622047244094491" header="0.23622047244094491" footer="0.31496062992125984"/>
  <pageSetup paperSize="9" scale="67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1"/>
  <sheetViews>
    <sheetView zoomScalePageLayoutView="125" workbookViewId="0">
      <selection activeCell="C10" sqref="C1:C1048576"/>
    </sheetView>
  </sheetViews>
  <sheetFormatPr defaultColWidth="8.85546875" defaultRowHeight="12.75" x14ac:dyDescent="0.2"/>
  <cols>
    <col min="1" max="1" width="3" style="2" customWidth="1"/>
    <col min="2" max="2" width="25.42578125" customWidth="1"/>
    <col min="3" max="3" width="6.42578125" style="4" hidden="1" customWidth="1"/>
    <col min="4" max="4" width="6.42578125" style="4" customWidth="1"/>
    <col min="5" max="7" width="3.28515625" style="14" customWidth="1"/>
    <col min="8" max="8" width="3.28515625" style="15" customWidth="1"/>
    <col min="9" max="11" width="3.28515625" style="14" customWidth="1"/>
    <col min="12" max="12" width="3.28515625" style="15" customWidth="1"/>
    <col min="13" max="15" width="3.28515625" style="14" customWidth="1"/>
    <col min="16" max="16" width="3.28515625" style="15" customWidth="1"/>
    <col min="17" max="19" width="3.28515625" style="14" customWidth="1"/>
    <col min="20" max="20" width="3.28515625" style="15" customWidth="1"/>
    <col min="21" max="23" width="3.28515625" style="14" customWidth="1"/>
    <col min="24" max="24" width="3.28515625" style="15" customWidth="1"/>
    <col min="25" max="27" width="3.28515625" style="14" customWidth="1"/>
    <col min="28" max="28" width="3.28515625" style="15" customWidth="1"/>
    <col min="29" max="29" width="5.140625" style="17" customWidth="1"/>
    <col min="30" max="30" width="3.7109375" style="17" customWidth="1"/>
    <col min="31" max="31" width="4.140625" style="17" customWidth="1"/>
    <col min="32" max="32" width="3.7109375" style="17" customWidth="1"/>
    <col min="33" max="33" width="3.7109375" style="16" customWidth="1"/>
  </cols>
  <sheetData>
    <row r="1" spans="1:33" x14ac:dyDescent="0.2">
      <c r="A1" s="120" t="s">
        <v>105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x14ac:dyDescent="0.2">
      <c r="A2" s="120" t="s">
        <v>121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x14ac:dyDescent="0.2">
      <c r="A3" s="120" t="s">
        <v>117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x14ac:dyDescent="0.2">
      <c r="A4" s="120" t="s">
        <v>118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" customHeight="1" x14ac:dyDescent="0.2">
      <c r="A5" s="120" t="s">
        <v>119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5" customHeight="1" x14ac:dyDescent="0.2">
      <c r="A6" s="121" t="s">
        <v>120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</row>
    <row r="7" spans="1:33" ht="15" customHeight="1" x14ac:dyDescent="0.2">
      <c r="A7" s="114" t="s">
        <v>96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33" ht="15" customHeight="1" x14ac:dyDescent="0.2">
      <c r="A8" s="115" t="s">
        <v>106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</row>
    <row r="9" spans="1:33" ht="15" customHeight="1" x14ac:dyDescent="0.2">
      <c r="A9" s="115" t="s">
        <v>110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</row>
    <row r="10" spans="1:33" ht="11.2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1"/>
      <c r="AD10" s="23"/>
      <c r="AE10" s="23"/>
      <c r="AF10" s="23"/>
      <c r="AG10" s="23"/>
    </row>
    <row r="11" spans="1:33" ht="15" customHeight="1" x14ac:dyDescent="0.2">
      <c r="A11" s="122" t="s">
        <v>112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23"/>
    </row>
    <row r="12" spans="1:33" ht="12" customHeight="1" thickBot="1" x14ac:dyDescent="0.2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</row>
    <row r="13" spans="1:33" s="36" customFormat="1" ht="12.75" customHeight="1" x14ac:dyDescent="0.2">
      <c r="A13" s="131" t="s">
        <v>0</v>
      </c>
      <c r="B13" s="128" t="s">
        <v>1</v>
      </c>
      <c r="C13" s="130" t="s">
        <v>2</v>
      </c>
      <c r="D13" s="130" t="s">
        <v>3</v>
      </c>
      <c r="E13" s="134" t="s">
        <v>4</v>
      </c>
      <c r="F13" s="134"/>
      <c r="G13" s="134"/>
      <c r="H13" s="134"/>
      <c r="I13" s="134"/>
      <c r="J13" s="134"/>
      <c r="K13" s="134"/>
      <c r="L13" s="134"/>
      <c r="M13" s="134" t="s">
        <v>5</v>
      </c>
      <c r="N13" s="134"/>
      <c r="O13" s="134"/>
      <c r="P13" s="134"/>
      <c r="Q13" s="134"/>
      <c r="R13" s="134"/>
      <c r="S13" s="134"/>
      <c r="T13" s="134"/>
      <c r="U13" s="134" t="s">
        <v>6</v>
      </c>
      <c r="V13" s="134"/>
      <c r="W13" s="134"/>
      <c r="X13" s="134"/>
      <c r="Y13" s="134"/>
      <c r="Z13" s="134"/>
      <c r="AA13" s="134"/>
      <c r="AB13" s="134"/>
      <c r="AC13" s="136" t="s">
        <v>7</v>
      </c>
      <c r="AD13" s="128" t="s">
        <v>8</v>
      </c>
      <c r="AE13" s="128"/>
      <c r="AF13" s="128"/>
      <c r="AG13" s="141" t="s">
        <v>9</v>
      </c>
    </row>
    <row r="14" spans="1:33" s="36" customFormat="1" ht="12.75" customHeight="1" x14ac:dyDescent="0.2">
      <c r="A14" s="132"/>
      <c r="B14" s="95"/>
      <c r="C14" s="108"/>
      <c r="D14" s="108"/>
      <c r="E14" s="110" t="s">
        <v>10</v>
      </c>
      <c r="F14" s="110"/>
      <c r="G14" s="110"/>
      <c r="H14" s="116" t="s">
        <v>9</v>
      </c>
      <c r="I14" s="110" t="s">
        <v>11</v>
      </c>
      <c r="J14" s="110"/>
      <c r="K14" s="110"/>
      <c r="L14" s="116" t="s">
        <v>9</v>
      </c>
      <c r="M14" s="110" t="s">
        <v>12</v>
      </c>
      <c r="N14" s="110"/>
      <c r="O14" s="110"/>
      <c r="P14" s="116" t="s">
        <v>9</v>
      </c>
      <c r="Q14" s="110" t="s">
        <v>13</v>
      </c>
      <c r="R14" s="110"/>
      <c r="S14" s="110"/>
      <c r="T14" s="116" t="s">
        <v>9</v>
      </c>
      <c r="U14" s="110" t="s">
        <v>14</v>
      </c>
      <c r="V14" s="110"/>
      <c r="W14" s="110"/>
      <c r="X14" s="116" t="s">
        <v>9</v>
      </c>
      <c r="Y14" s="110" t="s">
        <v>15</v>
      </c>
      <c r="Z14" s="110"/>
      <c r="AA14" s="110"/>
      <c r="AB14" s="137" t="s">
        <v>9</v>
      </c>
      <c r="AC14" s="117"/>
      <c r="AD14" s="95"/>
      <c r="AE14" s="95"/>
      <c r="AF14" s="95"/>
      <c r="AG14" s="142"/>
    </row>
    <row r="15" spans="1:33" s="36" customFormat="1" ht="18.95" customHeight="1" x14ac:dyDescent="0.2">
      <c r="A15" s="132"/>
      <c r="B15" s="95"/>
      <c r="C15" s="108"/>
      <c r="D15" s="108"/>
      <c r="E15" s="50" t="s">
        <v>16</v>
      </c>
      <c r="F15" s="50" t="s">
        <v>17</v>
      </c>
      <c r="G15" s="50" t="s">
        <v>18</v>
      </c>
      <c r="H15" s="116"/>
      <c r="I15" s="50" t="s">
        <v>16</v>
      </c>
      <c r="J15" s="50" t="s">
        <v>17</v>
      </c>
      <c r="K15" s="50" t="s">
        <v>18</v>
      </c>
      <c r="L15" s="116"/>
      <c r="M15" s="51" t="s">
        <v>16</v>
      </c>
      <c r="N15" s="51" t="s">
        <v>17</v>
      </c>
      <c r="O15" s="51" t="s">
        <v>18</v>
      </c>
      <c r="P15" s="116"/>
      <c r="Q15" s="51" t="s">
        <v>16</v>
      </c>
      <c r="R15" s="51" t="s">
        <v>17</v>
      </c>
      <c r="S15" s="51" t="s">
        <v>18</v>
      </c>
      <c r="T15" s="116"/>
      <c r="U15" s="52" t="s">
        <v>16</v>
      </c>
      <c r="V15" s="52" t="s">
        <v>17</v>
      </c>
      <c r="W15" s="52" t="s">
        <v>18</v>
      </c>
      <c r="X15" s="116"/>
      <c r="Y15" s="52" t="s">
        <v>16</v>
      </c>
      <c r="Z15" s="52" t="s">
        <v>17</v>
      </c>
      <c r="AA15" s="52" t="s">
        <v>18</v>
      </c>
      <c r="AB15" s="137"/>
      <c r="AC15" s="117"/>
      <c r="AD15" s="68" t="s">
        <v>16</v>
      </c>
      <c r="AE15" s="68" t="s">
        <v>17</v>
      </c>
      <c r="AF15" s="68" t="s">
        <v>18</v>
      </c>
      <c r="AG15" s="142"/>
    </row>
    <row r="16" spans="1:33" s="36" customFormat="1" ht="20.100000000000001" customHeight="1" x14ac:dyDescent="0.2">
      <c r="A16" s="133" t="s">
        <v>107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70">
        <f>SUM(AC17:AC24)</f>
        <v>147</v>
      </c>
      <c r="AD16" s="70">
        <f>SUM(AD17:AD24)</f>
        <v>57</v>
      </c>
      <c r="AE16" s="70">
        <f>SUM(AE17:AE24)</f>
        <v>72</v>
      </c>
      <c r="AF16" s="70">
        <f>SUM(AF17:AF24)</f>
        <v>18</v>
      </c>
      <c r="AG16" s="76">
        <f>SUM(AG17:AG24)</f>
        <v>17</v>
      </c>
    </row>
    <row r="17" spans="1:33" s="36" customFormat="1" ht="20.100000000000001" customHeight="1" x14ac:dyDescent="0.2">
      <c r="A17" s="77">
        <v>1</v>
      </c>
      <c r="B17" s="49" t="s">
        <v>19</v>
      </c>
      <c r="C17" s="69" t="s">
        <v>20</v>
      </c>
      <c r="D17" s="71" t="s">
        <v>21</v>
      </c>
      <c r="E17" s="37"/>
      <c r="F17" s="37"/>
      <c r="G17" s="37"/>
      <c r="H17" s="38"/>
      <c r="I17" s="37">
        <v>18</v>
      </c>
      <c r="J17" s="37"/>
      <c r="K17" s="37"/>
      <c r="L17" s="38">
        <v>2</v>
      </c>
      <c r="M17" s="39"/>
      <c r="N17" s="39"/>
      <c r="O17" s="39"/>
      <c r="P17" s="38"/>
      <c r="Q17" s="39"/>
      <c r="R17" s="39"/>
      <c r="S17" s="39"/>
      <c r="T17" s="38"/>
      <c r="U17" s="40"/>
      <c r="V17" s="40"/>
      <c r="W17" s="40"/>
      <c r="X17" s="38"/>
      <c r="Y17" s="40"/>
      <c r="Z17" s="40"/>
      <c r="AA17" s="40"/>
      <c r="AB17" s="38"/>
      <c r="AC17" s="62">
        <f>AD17+AE17+AF17</f>
        <v>18</v>
      </c>
      <c r="AD17" s="72">
        <f>E17+I17+M17+Q17+U17+Y17</f>
        <v>18</v>
      </c>
      <c r="AE17" s="72">
        <f t="shared" ref="AE17:AG24" si="0">F17+J17+N17+R17+V17+Z17</f>
        <v>0</v>
      </c>
      <c r="AF17" s="72">
        <f t="shared" si="0"/>
        <v>0</v>
      </c>
      <c r="AG17" s="78">
        <f t="shared" si="0"/>
        <v>2</v>
      </c>
    </row>
    <row r="18" spans="1:33" s="36" customFormat="1" ht="20.100000000000001" customHeight="1" x14ac:dyDescent="0.2">
      <c r="A18" s="77">
        <v>2</v>
      </c>
      <c r="B18" s="49" t="s">
        <v>22</v>
      </c>
      <c r="C18" s="69" t="s">
        <v>23</v>
      </c>
      <c r="D18" s="71" t="s">
        <v>24</v>
      </c>
      <c r="E18" s="37"/>
      <c r="F18" s="37"/>
      <c r="G18" s="37">
        <v>18</v>
      </c>
      <c r="H18" s="38">
        <v>2</v>
      </c>
      <c r="I18" s="37"/>
      <c r="J18" s="37"/>
      <c r="K18" s="37"/>
      <c r="L18" s="38"/>
      <c r="M18" s="39"/>
      <c r="N18" s="39"/>
      <c r="O18" s="39"/>
      <c r="P18" s="38"/>
      <c r="Q18" s="39"/>
      <c r="R18" s="39"/>
      <c r="S18" s="39"/>
      <c r="T18" s="38"/>
      <c r="U18" s="40"/>
      <c r="V18" s="40"/>
      <c r="W18" s="40"/>
      <c r="X18" s="38"/>
      <c r="Y18" s="40"/>
      <c r="Z18" s="40"/>
      <c r="AA18" s="40"/>
      <c r="AB18" s="38"/>
      <c r="AC18" s="62">
        <f t="shared" ref="AC18:AC24" si="1">AD18+AE18+AF18</f>
        <v>18</v>
      </c>
      <c r="AD18" s="72">
        <f t="shared" ref="AD18:AD24" si="2">E18+I18+M18+Q18+U18+Y18</f>
        <v>0</v>
      </c>
      <c r="AE18" s="72">
        <f t="shared" si="0"/>
        <v>0</v>
      </c>
      <c r="AF18" s="72">
        <f t="shared" si="0"/>
        <v>18</v>
      </c>
      <c r="AG18" s="78">
        <f t="shared" si="0"/>
        <v>2</v>
      </c>
    </row>
    <row r="19" spans="1:33" s="36" customFormat="1" ht="20.100000000000001" customHeight="1" x14ac:dyDescent="0.2">
      <c r="A19" s="77">
        <v>3</v>
      </c>
      <c r="B19" s="49" t="s">
        <v>25</v>
      </c>
      <c r="C19" s="69" t="s">
        <v>26</v>
      </c>
      <c r="D19" s="71" t="s">
        <v>27</v>
      </c>
      <c r="E19" s="37">
        <v>4</v>
      </c>
      <c r="F19" s="37"/>
      <c r="G19" s="37"/>
      <c r="H19" s="38">
        <v>0</v>
      </c>
      <c r="I19" s="37"/>
      <c r="J19" s="37"/>
      <c r="K19" s="37"/>
      <c r="L19" s="38"/>
      <c r="M19" s="39"/>
      <c r="N19" s="39"/>
      <c r="O19" s="39"/>
      <c r="P19" s="38"/>
      <c r="Q19" s="39"/>
      <c r="R19" s="39"/>
      <c r="S19" s="39"/>
      <c r="T19" s="38"/>
      <c r="U19" s="40"/>
      <c r="V19" s="40"/>
      <c r="W19" s="40"/>
      <c r="X19" s="38"/>
      <c r="Y19" s="40"/>
      <c r="Z19" s="40"/>
      <c r="AA19" s="40"/>
      <c r="AB19" s="38"/>
      <c r="AC19" s="62">
        <f t="shared" si="1"/>
        <v>4</v>
      </c>
      <c r="AD19" s="72">
        <f t="shared" si="2"/>
        <v>4</v>
      </c>
      <c r="AE19" s="72">
        <f t="shared" si="0"/>
        <v>0</v>
      </c>
      <c r="AF19" s="72">
        <f t="shared" si="0"/>
        <v>0</v>
      </c>
      <c r="AG19" s="78">
        <f t="shared" si="0"/>
        <v>0</v>
      </c>
    </row>
    <row r="20" spans="1:33" s="36" customFormat="1" ht="20.100000000000001" customHeight="1" x14ac:dyDescent="0.2">
      <c r="A20" s="77">
        <v>4</v>
      </c>
      <c r="B20" s="49" t="s">
        <v>28</v>
      </c>
      <c r="C20" s="69" t="s">
        <v>29</v>
      </c>
      <c r="D20" s="71" t="s">
        <v>30</v>
      </c>
      <c r="E20" s="37"/>
      <c r="F20" s="37">
        <v>18</v>
      </c>
      <c r="G20" s="37"/>
      <c r="H20" s="38">
        <v>2</v>
      </c>
      <c r="I20" s="37"/>
      <c r="J20" s="37">
        <v>18</v>
      </c>
      <c r="K20" s="37"/>
      <c r="L20" s="38">
        <v>2</v>
      </c>
      <c r="M20" s="39"/>
      <c r="N20" s="39">
        <v>18</v>
      </c>
      <c r="O20" s="39"/>
      <c r="P20" s="38">
        <v>2</v>
      </c>
      <c r="Q20" s="39"/>
      <c r="R20" s="39"/>
      <c r="S20" s="39"/>
      <c r="T20" s="38"/>
      <c r="U20" s="40"/>
      <c r="V20" s="40"/>
      <c r="W20" s="40"/>
      <c r="X20" s="38"/>
      <c r="Y20" s="40"/>
      <c r="Z20" s="40"/>
      <c r="AA20" s="40"/>
      <c r="AB20" s="38"/>
      <c r="AC20" s="62">
        <f t="shared" si="1"/>
        <v>54</v>
      </c>
      <c r="AD20" s="72">
        <f t="shared" si="2"/>
        <v>0</v>
      </c>
      <c r="AE20" s="72">
        <f t="shared" si="0"/>
        <v>54</v>
      </c>
      <c r="AF20" s="72">
        <f t="shared" si="0"/>
        <v>0</v>
      </c>
      <c r="AG20" s="78">
        <f t="shared" si="0"/>
        <v>6</v>
      </c>
    </row>
    <row r="21" spans="1:33" s="36" customFormat="1" ht="20.100000000000001" customHeight="1" x14ac:dyDescent="0.2">
      <c r="A21" s="77">
        <v>5</v>
      </c>
      <c r="B21" s="49" t="s">
        <v>31</v>
      </c>
      <c r="C21" s="69" t="s">
        <v>23</v>
      </c>
      <c r="D21" s="69" t="s">
        <v>24</v>
      </c>
      <c r="E21" s="37">
        <v>12</v>
      </c>
      <c r="F21" s="37">
        <v>18</v>
      </c>
      <c r="G21" s="42"/>
      <c r="H21" s="38">
        <v>4</v>
      </c>
      <c r="I21" s="37"/>
      <c r="J21" s="37"/>
      <c r="K21" s="37"/>
      <c r="L21" s="38"/>
      <c r="M21" s="39"/>
      <c r="N21" s="39"/>
      <c r="O21" s="39"/>
      <c r="P21" s="41"/>
      <c r="Q21" s="39"/>
      <c r="R21" s="39"/>
      <c r="S21" s="39"/>
      <c r="T21" s="38"/>
      <c r="U21" s="40"/>
      <c r="V21" s="40"/>
      <c r="W21" s="40"/>
      <c r="X21" s="38"/>
      <c r="Y21" s="40"/>
      <c r="Z21" s="40"/>
      <c r="AA21" s="40"/>
      <c r="AB21" s="38"/>
      <c r="AC21" s="62">
        <f t="shared" si="1"/>
        <v>30</v>
      </c>
      <c r="AD21" s="72">
        <f t="shared" si="2"/>
        <v>12</v>
      </c>
      <c r="AE21" s="72">
        <f t="shared" si="0"/>
        <v>18</v>
      </c>
      <c r="AF21" s="72">
        <f t="shared" si="0"/>
        <v>0</v>
      </c>
      <c r="AG21" s="78">
        <f t="shared" si="0"/>
        <v>4</v>
      </c>
    </row>
    <row r="22" spans="1:33" s="36" customFormat="1" ht="20.100000000000001" customHeight="1" x14ac:dyDescent="0.2">
      <c r="A22" s="77">
        <v>6</v>
      </c>
      <c r="B22" s="49" t="s">
        <v>32</v>
      </c>
      <c r="C22" s="69" t="s">
        <v>23</v>
      </c>
      <c r="D22" s="69" t="s">
        <v>27</v>
      </c>
      <c r="E22" s="37">
        <v>5</v>
      </c>
      <c r="F22" s="37"/>
      <c r="G22" s="37"/>
      <c r="H22" s="38">
        <v>1</v>
      </c>
      <c r="I22" s="37"/>
      <c r="J22" s="37"/>
      <c r="K22" s="37"/>
      <c r="L22" s="38"/>
      <c r="M22" s="39"/>
      <c r="N22" s="39"/>
      <c r="O22" s="39"/>
      <c r="P22" s="41"/>
      <c r="Q22" s="39"/>
      <c r="R22" s="39"/>
      <c r="S22" s="39"/>
      <c r="T22" s="38"/>
      <c r="U22" s="40"/>
      <c r="V22" s="40"/>
      <c r="W22" s="40"/>
      <c r="X22" s="38"/>
      <c r="Y22" s="40"/>
      <c r="Z22" s="40"/>
      <c r="AA22" s="40"/>
      <c r="AB22" s="38"/>
      <c r="AC22" s="62">
        <f t="shared" si="1"/>
        <v>5</v>
      </c>
      <c r="AD22" s="72">
        <f t="shared" si="2"/>
        <v>5</v>
      </c>
      <c r="AE22" s="72">
        <f t="shared" si="0"/>
        <v>0</v>
      </c>
      <c r="AF22" s="72">
        <f t="shared" si="0"/>
        <v>0</v>
      </c>
      <c r="AG22" s="78">
        <f t="shared" si="0"/>
        <v>1</v>
      </c>
    </row>
    <row r="23" spans="1:33" s="36" customFormat="1" ht="20.100000000000001" customHeight="1" x14ac:dyDescent="0.2">
      <c r="A23" s="79">
        <v>7</v>
      </c>
      <c r="B23" s="49" t="s">
        <v>113</v>
      </c>
      <c r="C23" s="69" t="s">
        <v>33</v>
      </c>
      <c r="D23" s="71" t="s">
        <v>34</v>
      </c>
      <c r="E23" s="37"/>
      <c r="F23" s="42"/>
      <c r="G23" s="37"/>
      <c r="H23" s="38"/>
      <c r="I23" s="37"/>
      <c r="J23" s="37"/>
      <c r="K23" s="37"/>
      <c r="L23" s="38"/>
      <c r="M23" s="39">
        <v>9</v>
      </c>
      <c r="N23" s="39"/>
      <c r="O23" s="39"/>
      <c r="P23" s="41">
        <v>1</v>
      </c>
      <c r="Q23" s="39"/>
      <c r="R23" s="39"/>
      <c r="S23" s="39"/>
      <c r="T23" s="38"/>
      <c r="U23" s="40"/>
      <c r="V23" s="40"/>
      <c r="W23" s="40"/>
      <c r="X23" s="38"/>
      <c r="Y23" s="40"/>
      <c r="Z23" s="40"/>
      <c r="AA23" s="40"/>
      <c r="AB23" s="38"/>
      <c r="AC23" s="62">
        <f t="shared" si="1"/>
        <v>9</v>
      </c>
      <c r="AD23" s="47">
        <f t="shared" si="2"/>
        <v>9</v>
      </c>
      <c r="AE23" s="47">
        <f t="shared" si="0"/>
        <v>0</v>
      </c>
      <c r="AF23" s="47">
        <f t="shared" si="0"/>
        <v>0</v>
      </c>
      <c r="AG23" s="80">
        <f t="shared" si="0"/>
        <v>1</v>
      </c>
    </row>
    <row r="24" spans="1:33" s="36" customFormat="1" ht="20.100000000000001" customHeight="1" x14ac:dyDescent="0.2">
      <c r="A24" s="79">
        <v>8</v>
      </c>
      <c r="B24" s="49" t="s">
        <v>114</v>
      </c>
      <c r="C24" s="69" t="s">
        <v>33</v>
      </c>
      <c r="D24" s="71" t="s">
        <v>34</v>
      </c>
      <c r="E24" s="37"/>
      <c r="F24" s="42"/>
      <c r="G24" s="37"/>
      <c r="H24" s="38"/>
      <c r="I24" s="37"/>
      <c r="J24" s="37"/>
      <c r="K24" s="37"/>
      <c r="L24" s="38"/>
      <c r="M24" s="39">
        <v>9</v>
      </c>
      <c r="N24" s="39"/>
      <c r="O24" s="39"/>
      <c r="P24" s="41">
        <v>1</v>
      </c>
      <c r="Q24" s="39"/>
      <c r="R24" s="39"/>
      <c r="S24" s="39"/>
      <c r="T24" s="38"/>
      <c r="U24" s="40"/>
      <c r="V24" s="40"/>
      <c r="W24" s="40"/>
      <c r="X24" s="38"/>
      <c r="Y24" s="40"/>
      <c r="Z24" s="40"/>
      <c r="AA24" s="40"/>
      <c r="AB24" s="38"/>
      <c r="AC24" s="62">
        <f t="shared" si="1"/>
        <v>9</v>
      </c>
      <c r="AD24" s="47">
        <f t="shared" si="2"/>
        <v>9</v>
      </c>
      <c r="AE24" s="47">
        <f t="shared" si="0"/>
        <v>0</v>
      </c>
      <c r="AF24" s="47">
        <f t="shared" si="0"/>
        <v>0</v>
      </c>
      <c r="AG24" s="80">
        <f t="shared" si="0"/>
        <v>1</v>
      </c>
    </row>
    <row r="25" spans="1:33" s="43" customFormat="1" ht="20.100000000000001" customHeight="1" x14ac:dyDescent="0.2">
      <c r="A25" s="129" t="s">
        <v>99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62">
        <f t="shared" ref="AC25:AF25" si="3">SUM(AC26:AC30)</f>
        <v>531</v>
      </c>
      <c r="AD25" s="70">
        <f t="shared" si="3"/>
        <v>0</v>
      </c>
      <c r="AE25" s="70">
        <f t="shared" si="3"/>
        <v>495</v>
      </c>
      <c r="AF25" s="70">
        <f t="shared" si="3"/>
        <v>36</v>
      </c>
      <c r="AG25" s="76">
        <f>SUM(AG26:AG30)</f>
        <v>60</v>
      </c>
    </row>
    <row r="26" spans="1:33" s="43" customFormat="1" ht="20.100000000000001" customHeight="1" x14ac:dyDescent="0.2">
      <c r="A26" s="77">
        <v>9</v>
      </c>
      <c r="B26" s="147" t="s">
        <v>115</v>
      </c>
      <c r="C26" s="69" t="s">
        <v>35</v>
      </c>
      <c r="D26" s="113" t="s">
        <v>36</v>
      </c>
      <c r="E26" s="37"/>
      <c r="F26" s="37">
        <v>18</v>
      </c>
      <c r="G26" s="37"/>
      <c r="H26" s="146">
        <v>2</v>
      </c>
      <c r="I26" s="37"/>
      <c r="J26" s="37">
        <v>36</v>
      </c>
      <c r="K26" s="37"/>
      <c r="L26" s="38">
        <v>3</v>
      </c>
      <c r="M26" s="39"/>
      <c r="N26" s="39">
        <v>18</v>
      </c>
      <c r="O26" s="39"/>
      <c r="P26" s="38">
        <v>2</v>
      </c>
      <c r="Q26" s="39"/>
      <c r="R26" s="39">
        <v>18</v>
      </c>
      <c r="S26" s="39"/>
      <c r="T26" s="38">
        <v>2</v>
      </c>
      <c r="U26" s="40"/>
      <c r="V26" s="40">
        <v>18</v>
      </c>
      <c r="W26" s="40"/>
      <c r="X26" s="38">
        <v>2</v>
      </c>
      <c r="Y26" s="40"/>
      <c r="Z26" s="40">
        <v>9</v>
      </c>
      <c r="AA26" s="40"/>
      <c r="AB26" s="38">
        <v>1</v>
      </c>
      <c r="AC26" s="62">
        <f>AD26+AE26+AF26</f>
        <v>117</v>
      </c>
      <c r="AD26" s="72">
        <f>E26+I26+M26+Q26+U26+Y26</f>
        <v>0</v>
      </c>
      <c r="AE26" s="72">
        <f t="shared" ref="AE26:AG30" si="4">F26+J26+N26+R26+V26+Z26</f>
        <v>117</v>
      </c>
      <c r="AF26" s="72">
        <f t="shared" si="4"/>
        <v>0</v>
      </c>
      <c r="AG26" s="78">
        <f t="shared" si="4"/>
        <v>12</v>
      </c>
    </row>
    <row r="27" spans="1:33" s="43" customFormat="1" ht="20.100000000000001" customHeight="1" x14ac:dyDescent="0.2">
      <c r="A27" s="77">
        <v>10</v>
      </c>
      <c r="B27" s="147" t="s">
        <v>37</v>
      </c>
      <c r="C27" s="69" t="s">
        <v>35</v>
      </c>
      <c r="D27" s="113"/>
      <c r="E27" s="37"/>
      <c r="F27" s="37">
        <v>18</v>
      </c>
      <c r="G27" s="37"/>
      <c r="H27" s="146">
        <v>3</v>
      </c>
      <c r="I27" s="37"/>
      <c r="J27" s="37">
        <v>36</v>
      </c>
      <c r="K27" s="37"/>
      <c r="L27" s="146">
        <v>4</v>
      </c>
      <c r="M27" s="39"/>
      <c r="N27" s="39">
        <v>18</v>
      </c>
      <c r="O27" s="39"/>
      <c r="P27" s="38">
        <v>2</v>
      </c>
      <c r="Q27" s="39"/>
      <c r="R27" s="39">
        <v>18</v>
      </c>
      <c r="S27" s="39"/>
      <c r="T27" s="38">
        <v>2</v>
      </c>
      <c r="U27" s="40"/>
      <c r="V27" s="40">
        <v>18</v>
      </c>
      <c r="W27" s="40"/>
      <c r="X27" s="146">
        <v>2</v>
      </c>
      <c r="Y27" s="40"/>
      <c r="Z27" s="40">
        <v>18</v>
      </c>
      <c r="AA27" s="40"/>
      <c r="AB27" s="38">
        <v>2</v>
      </c>
      <c r="AC27" s="62">
        <f>AD27+AE27+AF27</f>
        <v>126</v>
      </c>
      <c r="AD27" s="72">
        <f>E27+I27+M27+Q27+U27+Y27</f>
        <v>0</v>
      </c>
      <c r="AE27" s="72">
        <f t="shared" si="4"/>
        <v>126</v>
      </c>
      <c r="AF27" s="72">
        <f t="shared" si="4"/>
        <v>0</v>
      </c>
      <c r="AG27" s="78">
        <f t="shared" si="4"/>
        <v>15</v>
      </c>
    </row>
    <row r="28" spans="1:33" s="43" customFormat="1" ht="20.100000000000001" customHeight="1" x14ac:dyDescent="0.2">
      <c r="A28" s="77">
        <v>11</v>
      </c>
      <c r="B28" s="147" t="s">
        <v>38</v>
      </c>
      <c r="C28" s="69" t="s">
        <v>35</v>
      </c>
      <c r="D28" s="113"/>
      <c r="E28" s="37"/>
      <c r="F28" s="37">
        <v>18</v>
      </c>
      <c r="G28" s="37"/>
      <c r="H28" s="146">
        <v>3</v>
      </c>
      <c r="I28" s="37"/>
      <c r="J28" s="37">
        <v>18</v>
      </c>
      <c r="K28" s="37"/>
      <c r="L28" s="146">
        <v>2</v>
      </c>
      <c r="M28" s="39"/>
      <c r="N28" s="39">
        <v>18</v>
      </c>
      <c r="O28" s="39"/>
      <c r="P28" s="146">
        <v>3</v>
      </c>
      <c r="Q28" s="148"/>
      <c r="R28" s="39">
        <v>18</v>
      </c>
      <c r="S28" s="39"/>
      <c r="T28" s="38">
        <v>2</v>
      </c>
      <c r="U28" s="40"/>
      <c r="V28" s="40">
        <v>18</v>
      </c>
      <c r="W28" s="40"/>
      <c r="X28" s="146">
        <v>2</v>
      </c>
      <c r="Y28" s="40"/>
      <c r="Z28" s="40">
        <v>18</v>
      </c>
      <c r="AA28" s="40"/>
      <c r="AB28" s="38">
        <v>2</v>
      </c>
      <c r="AC28" s="62">
        <f>AD28+AE28+AF28</f>
        <v>108</v>
      </c>
      <c r="AD28" s="72">
        <f>E28+I28+M28+Q28+U28+Y28</f>
        <v>0</v>
      </c>
      <c r="AE28" s="72">
        <f t="shared" si="4"/>
        <v>108</v>
      </c>
      <c r="AF28" s="72">
        <f t="shared" si="4"/>
        <v>0</v>
      </c>
      <c r="AG28" s="78">
        <f t="shared" si="4"/>
        <v>14</v>
      </c>
    </row>
    <row r="29" spans="1:33" s="43" customFormat="1" ht="20.100000000000001" customHeight="1" x14ac:dyDescent="0.2">
      <c r="A29" s="77">
        <v>12</v>
      </c>
      <c r="B29" s="147" t="s">
        <v>39</v>
      </c>
      <c r="C29" s="69" t="s">
        <v>35</v>
      </c>
      <c r="D29" s="113"/>
      <c r="E29" s="37"/>
      <c r="F29" s="37">
        <v>36</v>
      </c>
      <c r="G29" s="37"/>
      <c r="H29" s="38">
        <v>4</v>
      </c>
      <c r="I29" s="37"/>
      <c r="J29" s="37">
        <v>36</v>
      </c>
      <c r="K29" s="37"/>
      <c r="L29" s="38">
        <v>4</v>
      </c>
      <c r="M29" s="39"/>
      <c r="N29" s="39">
        <v>18</v>
      </c>
      <c r="O29" s="39"/>
      <c r="P29" s="146">
        <v>2</v>
      </c>
      <c r="Q29" s="148"/>
      <c r="R29" s="39">
        <v>18</v>
      </c>
      <c r="S29" s="39"/>
      <c r="T29" s="38">
        <v>2</v>
      </c>
      <c r="U29" s="40"/>
      <c r="V29" s="40">
        <v>18</v>
      </c>
      <c r="W29" s="40"/>
      <c r="X29" s="146">
        <v>2</v>
      </c>
      <c r="Y29" s="40"/>
      <c r="Z29" s="40">
        <v>18</v>
      </c>
      <c r="AA29" s="40"/>
      <c r="AB29" s="38">
        <v>1</v>
      </c>
      <c r="AC29" s="62">
        <f>AD29+AE29+AF29</f>
        <v>144</v>
      </c>
      <c r="AD29" s="72">
        <f>E29+I29+M29+Q29+U29+Y29</f>
        <v>0</v>
      </c>
      <c r="AE29" s="72">
        <f t="shared" si="4"/>
        <v>144</v>
      </c>
      <c r="AF29" s="72">
        <f t="shared" si="4"/>
        <v>0</v>
      </c>
      <c r="AG29" s="78">
        <f t="shared" si="4"/>
        <v>15</v>
      </c>
    </row>
    <row r="30" spans="1:33" s="43" customFormat="1" ht="20.100000000000001" customHeight="1" x14ac:dyDescent="0.2">
      <c r="A30" s="77">
        <v>13</v>
      </c>
      <c r="B30" s="147" t="s">
        <v>116</v>
      </c>
      <c r="C30" s="69" t="s">
        <v>88</v>
      </c>
      <c r="D30" s="113"/>
      <c r="E30" s="37"/>
      <c r="F30" s="37"/>
      <c r="G30" s="37">
        <v>18</v>
      </c>
      <c r="H30" s="38">
        <v>2</v>
      </c>
      <c r="I30" s="37"/>
      <c r="J30" s="37"/>
      <c r="K30" s="37">
        <v>18</v>
      </c>
      <c r="L30" s="38">
        <v>2</v>
      </c>
      <c r="M30" s="39"/>
      <c r="N30" s="64"/>
      <c r="O30" s="64"/>
      <c r="P30" s="146"/>
      <c r="Q30" s="148"/>
      <c r="R30" s="39"/>
      <c r="S30" s="39"/>
      <c r="T30" s="38"/>
      <c r="U30" s="40"/>
      <c r="V30" s="145"/>
      <c r="W30" s="145"/>
      <c r="X30" s="146"/>
      <c r="Y30" s="40"/>
      <c r="Z30" s="40"/>
      <c r="AA30" s="40"/>
      <c r="AB30" s="38"/>
      <c r="AC30" s="62">
        <f>AD30+AE30+AF30</f>
        <v>36</v>
      </c>
      <c r="AD30" s="72">
        <f>E30+I30+M30+Q30+U30+Y30</f>
        <v>0</v>
      </c>
      <c r="AE30" s="72">
        <f t="shared" si="4"/>
        <v>0</v>
      </c>
      <c r="AF30" s="72">
        <f t="shared" si="4"/>
        <v>36</v>
      </c>
      <c r="AG30" s="78">
        <f t="shared" si="4"/>
        <v>4</v>
      </c>
    </row>
    <row r="31" spans="1:33" s="43" customFormat="1" ht="20.100000000000001" customHeight="1" x14ac:dyDescent="0.2">
      <c r="A31" s="129" t="s">
        <v>104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62">
        <f t="shared" ref="AC31:AG31" si="5">SUM(AC32:AC37)</f>
        <v>147</v>
      </c>
      <c r="AD31" s="70">
        <f t="shared" si="5"/>
        <v>18</v>
      </c>
      <c r="AE31" s="70">
        <f t="shared" si="5"/>
        <v>129</v>
      </c>
      <c r="AF31" s="70">
        <f t="shared" si="5"/>
        <v>0</v>
      </c>
      <c r="AG31" s="76">
        <f t="shared" si="5"/>
        <v>16</v>
      </c>
    </row>
    <row r="32" spans="1:33" s="36" customFormat="1" ht="20.100000000000001" customHeight="1" x14ac:dyDescent="0.2">
      <c r="A32" s="79">
        <v>14</v>
      </c>
      <c r="B32" s="49" t="s">
        <v>42</v>
      </c>
      <c r="C32" s="69" t="s">
        <v>43</v>
      </c>
      <c r="D32" s="71" t="s">
        <v>24</v>
      </c>
      <c r="E32" s="37"/>
      <c r="F32" s="37"/>
      <c r="G32" s="37"/>
      <c r="H32" s="38"/>
      <c r="I32" s="37">
        <v>18</v>
      </c>
      <c r="J32" s="37"/>
      <c r="K32" s="37"/>
      <c r="L32" s="38">
        <v>2</v>
      </c>
      <c r="M32" s="39"/>
      <c r="N32" s="39"/>
      <c r="O32" s="39"/>
      <c r="P32" s="38"/>
      <c r="Q32" s="39"/>
      <c r="R32" s="39"/>
      <c r="S32" s="39"/>
      <c r="T32" s="44"/>
      <c r="U32" s="40"/>
      <c r="V32" s="40"/>
      <c r="W32" s="40"/>
      <c r="X32" s="38"/>
      <c r="Y32" s="40"/>
      <c r="Z32" s="40"/>
      <c r="AA32" s="40"/>
      <c r="AB32" s="38"/>
      <c r="AC32" s="62">
        <f t="shared" ref="AC32:AC37" si="6">AD32+AE32+AF32</f>
        <v>18</v>
      </c>
      <c r="AD32" s="47">
        <f t="shared" ref="AD32:AG37" si="7">Y32+U32+Q32+M32+I32+E32</f>
        <v>18</v>
      </c>
      <c r="AE32" s="47">
        <f t="shared" si="7"/>
        <v>0</v>
      </c>
      <c r="AF32" s="47">
        <f t="shared" si="7"/>
        <v>0</v>
      </c>
      <c r="AG32" s="80">
        <f t="shared" si="7"/>
        <v>2</v>
      </c>
    </row>
    <row r="33" spans="1:33" s="36" customFormat="1" ht="20.100000000000001" customHeight="1" x14ac:dyDescent="0.2">
      <c r="A33" s="79">
        <v>15</v>
      </c>
      <c r="B33" s="49" t="s">
        <v>44</v>
      </c>
      <c r="C33" s="69" t="s">
        <v>45</v>
      </c>
      <c r="D33" s="71" t="s">
        <v>46</v>
      </c>
      <c r="E33" s="37"/>
      <c r="F33" s="37"/>
      <c r="G33" s="37"/>
      <c r="H33" s="38"/>
      <c r="I33" s="37"/>
      <c r="J33" s="37"/>
      <c r="K33" s="37"/>
      <c r="L33" s="38"/>
      <c r="M33" s="39"/>
      <c r="N33" s="39"/>
      <c r="O33" s="39"/>
      <c r="P33" s="38"/>
      <c r="Q33" s="39"/>
      <c r="R33" s="39"/>
      <c r="S33" s="39"/>
      <c r="T33" s="44"/>
      <c r="U33" s="40"/>
      <c r="V33" s="40">
        <v>18</v>
      </c>
      <c r="W33" s="40"/>
      <c r="X33" s="38">
        <v>2</v>
      </c>
      <c r="Y33" s="40"/>
      <c r="Z33" s="40"/>
      <c r="AA33" s="40"/>
      <c r="AB33" s="38"/>
      <c r="AC33" s="62">
        <f t="shared" si="6"/>
        <v>18</v>
      </c>
      <c r="AD33" s="47">
        <f t="shared" si="7"/>
        <v>0</v>
      </c>
      <c r="AE33" s="47">
        <f t="shared" si="7"/>
        <v>18</v>
      </c>
      <c r="AF33" s="47">
        <f t="shared" si="7"/>
        <v>0</v>
      </c>
      <c r="AG33" s="80">
        <f t="shared" si="7"/>
        <v>2</v>
      </c>
    </row>
    <row r="34" spans="1:33" s="36" customFormat="1" ht="20.100000000000001" customHeight="1" x14ac:dyDescent="0.2">
      <c r="A34" s="79">
        <v>16</v>
      </c>
      <c r="B34" s="49" t="s">
        <v>47</v>
      </c>
      <c r="C34" s="69" t="s">
        <v>29</v>
      </c>
      <c r="D34" s="71" t="s">
        <v>30</v>
      </c>
      <c r="E34" s="37"/>
      <c r="F34" s="37">
        <v>18</v>
      </c>
      <c r="G34" s="37"/>
      <c r="H34" s="38">
        <v>2</v>
      </c>
      <c r="I34" s="37"/>
      <c r="J34" s="37">
        <v>18</v>
      </c>
      <c r="K34" s="37"/>
      <c r="L34" s="38">
        <v>2</v>
      </c>
      <c r="M34" s="39"/>
      <c r="N34" s="39">
        <v>18</v>
      </c>
      <c r="O34" s="39"/>
      <c r="P34" s="38">
        <v>2</v>
      </c>
      <c r="Q34" s="39"/>
      <c r="R34" s="39"/>
      <c r="S34" s="39"/>
      <c r="T34" s="38"/>
      <c r="U34" s="40"/>
      <c r="V34" s="40"/>
      <c r="W34" s="40"/>
      <c r="X34" s="38"/>
      <c r="Y34" s="40"/>
      <c r="Z34" s="40"/>
      <c r="AA34" s="40"/>
      <c r="AB34" s="38"/>
      <c r="AC34" s="62">
        <f t="shared" si="6"/>
        <v>54</v>
      </c>
      <c r="AD34" s="47">
        <f t="shared" si="7"/>
        <v>0</v>
      </c>
      <c r="AE34" s="47">
        <f t="shared" si="7"/>
        <v>54</v>
      </c>
      <c r="AF34" s="47">
        <f t="shared" si="7"/>
        <v>0</v>
      </c>
      <c r="AG34" s="80">
        <f t="shared" si="7"/>
        <v>6</v>
      </c>
    </row>
    <row r="35" spans="1:33" s="36" customFormat="1" ht="20.100000000000001" customHeight="1" x14ac:dyDescent="0.2">
      <c r="A35" s="77">
        <v>17</v>
      </c>
      <c r="B35" s="49" t="s">
        <v>48</v>
      </c>
      <c r="C35" s="69" t="s">
        <v>23</v>
      </c>
      <c r="D35" s="71" t="s">
        <v>24</v>
      </c>
      <c r="E35" s="37"/>
      <c r="F35" s="37">
        <v>12</v>
      </c>
      <c r="G35" s="37"/>
      <c r="H35" s="38">
        <v>1</v>
      </c>
      <c r="I35" s="37"/>
      <c r="J35" s="37"/>
      <c r="K35" s="37"/>
      <c r="L35" s="38"/>
      <c r="M35" s="39"/>
      <c r="N35" s="39"/>
      <c r="O35" s="39"/>
      <c r="P35" s="38"/>
      <c r="Q35" s="39"/>
      <c r="R35" s="39"/>
      <c r="S35" s="39"/>
      <c r="T35" s="38"/>
      <c r="U35" s="40"/>
      <c r="V35" s="40"/>
      <c r="W35" s="40"/>
      <c r="X35" s="38"/>
      <c r="Y35" s="40"/>
      <c r="Z35" s="40"/>
      <c r="AA35" s="40"/>
      <c r="AB35" s="38"/>
      <c r="AC35" s="62">
        <f t="shared" si="6"/>
        <v>12</v>
      </c>
      <c r="AD35" s="47">
        <f t="shared" si="7"/>
        <v>0</v>
      </c>
      <c r="AE35" s="47">
        <f t="shared" si="7"/>
        <v>12</v>
      </c>
      <c r="AF35" s="47">
        <f t="shared" si="7"/>
        <v>0</v>
      </c>
      <c r="AG35" s="80">
        <f t="shared" si="7"/>
        <v>1</v>
      </c>
    </row>
    <row r="36" spans="1:33" s="36" customFormat="1" ht="20.100000000000001" customHeight="1" x14ac:dyDescent="0.2">
      <c r="A36" s="79">
        <v>18</v>
      </c>
      <c r="B36" s="49" t="s">
        <v>49</v>
      </c>
      <c r="C36" s="69" t="s">
        <v>50</v>
      </c>
      <c r="D36" s="71" t="s">
        <v>51</v>
      </c>
      <c r="E36" s="37"/>
      <c r="F36" s="37"/>
      <c r="G36" s="37"/>
      <c r="H36" s="38"/>
      <c r="I36" s="37"/>
      <c r="J36" s="37"/>
      <c r="K36" s="37"/>
      <c r="L36" s="38"/>
      <c r="M36" s="39"/>
      <c r="N36" s="39"/>
      <c r="O36" s="39"/>
      <c r="P36" s="38"/>
      <c r="Q36" s="39"/>
      <c r="R36" s="39"/>
      <c r="S36" s="39"/>
      <c r="T36" s="38"/>
      <c r="U36" s="40"/>
      <c r="V36" s="40">
        <v>18</v>
      </c>
      <c r="W36" s="40"/>
      <c r="X36" s="38">
        <v>2</v>
      </c>
      <c r="Y36" s="40"/>
      <c r="Z36" s="40"/>
      <c r="AA36" s="40"/>
      <c r="AB36" s="38"/>
      <c r="AC36" s="62">
        <f t="shared" si="6"/>
        <v>18</v>
      </c>
      <c r="AD36" s="47">
        <f t="shared" si="7"/>
        <v>0</v>
      </c>
      <c r="AE36" s="47">
        <f t="shared" si="7"/>
        <v>18</v>
      </c>
      <c r="AF36" s="47">
        <f t="shared" si="7"/>
        <v>0</v>
      </c>
      <c r="AG36" s="80">
        <f t="shared" si="7"/>
        <v>2</v>
      </c>
    </row>
    <row r="37" spans="1:33" s="36" customFormat="1" ht="20.100000000000001" customHeight="1" x14ac:dyDescent="0.2">
      <c r="A37" s="79">
        <v>19</v>
      </c>
      <c r="B37" s="49" t="s">
        <v>52</v>
      </c>
      <c r="C37" s="69" t="s">
        <v>53</v>
      </c>
      <c r="D37" s="71" t="s">
        <v>54</v>
      </c>
      <c r="E37" s="37"/>
      <c r="F37" s="37"/>
      <c r="G37" s="37"/>
      <c r="H37" s="38"/>
      <c r="I37" s="37"/>
      <c r="J37" s="37"/>
      <c r="K37" s="37"/>
      <c r="L37" s="38"/>
      <c r="M37" s="39"/>
      <c r="N37" s="39">
        <v>9</v>
      </c>
      <c r="O37" s="39"/>
      <c r="P37" s="38">
        <v>1</v>
      </c>
      <c r="Q37" s="39"/>
      <c r="R37" s="39">
        <v>18</v>
      </c>
      <c r="S37" s="39"/>
      <c r="T37" s="38">
        <v>2</v>
      </c>
      <c r="U37" s="40"/>
      <c r="V37" s="40"/>
      <c r="W37" s="40"/>
      <c r="X37" s="38"/>
      <c r="Y37" s="40"/>
      <c r="Z37" s="40"/>
      <c r="AA37" s="40"/>
      <c r="AB37" s="38"/>
      <c r="AC37" s="62">
        <f t="shared" si="6"/>
        <v>27</v>
      </c>
      <c r="AD37" s="47">
        <f t="shared" si="7"/>
        <v>0</v>
      </c>
      <c r="AE37" s="47">
        <f t="shared" si="7"/>
        <v>27</v>
      </c>
      <c r="AF37" s="47">
        <f t="shared" si="7"/>
        <v>0</v>
      </c>
      <c r="AG37" s="80">
        <f t="shared" si="7"/>
        <v>3</v>
      </c>
    </row>
    <row r="38" spans="1:33" s="36" customFormat="1" ht="20.100000000000001" customHeight="1" x14ac:dyDescent="0.2">
      <c r="A38" s="129" t="s">
        <v>100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62">
        <f t="shared" ref="AC38:AF38" si="8">SUM(AC39:AC43)</f>
        <v>153</v>
      </c>
      <c r="AD38" s="70">
        <f t="shared" si="8"/>
        <v>18</v>
      </c>
      <c r="AE38" s="70">
        <f t="shared" si="8"/>
        <v>135</v>
      </c>
      <c r="AF38" s="70">
        <f t="shared" si="8"/>
        <v>0</v>
      </c>
      <c r="AG38" s="76">
        <f>SUM(AG39:AG43)</f>
        <v>17</v>
      </c>
    </row>
    <row r="39" spans="1:33" s="36" customFormat="1" ht="20.100000000000001" customHeight="1" x14ac:dyDescent="0.2">
      <c r="A39" s="79">
        <v>20</v>
      </c>
      <c r="B39" s="49" t="s">
        <v>55</v>
      </c>
      <c r="C39" s="69" t="s">
        <v>20</v>
      </c>
      <c r="D39" s="71" t="s">
        <v>21</v>
      </c>
      <c r="E39" s="37"/>
      <c r="F39" s="37"/>
      <c r="G39" s="37"/>
      <c r="H39" s="38"/>
      <c r="I39" s="37">
        <v>18</v>
      </c>
      <c r="J39" s="37"/>
      <c r="K39" s="37"/>
      <c r="L39" s="38">
        <v>2</v>
      </c>
      <c r="M39" s="39"/>
      <c r="N39" s="39"/>
      <c r="O39" s="39"/>
      <c r="P39" s="38"/>
      <c r="Q39" s="39"/>
      <c r="R39" s="39"/>
      <c r="S39" s="39"/>
      <c r="T39" s="38"/>
      <c r="U39" s="40"/>
      <c r="V39" s="40"/>
      <c r="W39" s="40"/>
      <c r="X39" s="38"/>
      <c r="Y39" s="40"/>
      <c r="Z39" s="40"/>
      <c r="AA39" s="40"/>
      <c r="AB39" s="38"/>
      <c r="AC39" s="62">
        <f>AD39+AE39+AF39</f>
        <v>18</v>
      </c>
      <c r="AD39" s="47">
        <f>E39+I39+M39+Q39+U39+Y39</f>
        <v>18</v>
      </c>
      <c r="AE39" s="47">
        <f t="shared" ref="AE39:AG43" si="9">F39+J39+N39+R39+V39+Z39</f>
        <v>0</v>
      </c>
      <c r="AF39" s="47">
        <f t="shared" si="9"/>
        <v>0</v>
      </c>
      <c r="AG39" s="80">
        <f t="shared" si="9"/>
        <v>2</v>
      </c>
    </row>
    <row r="40" spans="1:33" s="36" customFormat="1" ht="20.100000000000001" customHeight="1" x14ac:dyDescent="0.2">
      <c r="A40" s="77">
        <v>21</v>
      </c>
      <c r="B40" s="49" t="s">
        <v>56</v>
      </c>
      <c r="C40" s="69" t="s">
        <v>57</v>
      </c>
      <c r="D40" s="71" t="s">
        <v>21</v>
      </c>
      <c r="E40" s="37"/>
      <c r="F40" s="37">
        <v>18</v>
      </c>
      <c r="G40" s="37"/>
      <c r="H40" s="38">
        <v>2</v>
      </c>
      <c r="I40" s="37"/>
      <c r="J40" s="37">
        <v>18</v>
      </c>
      <c r="K40" s="37"/>
      <c r="L40" s="38">
        <v>2</v>
      </c>
      <c r="M40" s="39"/>
      <c r="N40" s="39"/>
      <c r="O40" s="39"/>
      <c r="P40" s="38"/>
      <c r="Q40" s="39"/>
      <c r="R40" s="39"/>
      <c r="S40" s="39"/>
      <c r="T40" s="38"/>
      <c r="U40" s="40"/>
      <c r="V40" s="40"/>
      <c r="W40" s="40"/>
      <c r="X40" s="38"/>
      <c r="Y40" s="40"/>
      <c r="Z40" s="40"/>
      <c r="AA40" s="40"/>
      <c r="AB40" s="38"/>
      <c r="AC40" s="62">
        <f>AD40+AE40+AF40</f>
        <v>36</v>
      </c>
      <c r="AD40" s="47">
        <f>E40+I40+M40+Q40+U40+Y40</f>
        <v>0</v>
      </c>
      <c r="AE40" s="47">
        <f t="shared" si="9"/>
        <v>36</v>
      </c>
      <c r="AF40" s="47">
        <f t="shared" si="9"/>
        <v>0</v>
      </c>
      <c r="AG40" s="80">
        <f t="shared" si="9"/>
        <v>4</v>
      </c>
    </row>
    <row r="41" spans="1:33" s="36" customFormat="1" ht="20.100000000000001" customHeight="1" x14ac:dyDescent="0.2">
      <c r="A41" s="77">
        <v>22</v>
      </c>
      <c r="B41" s="147" t="s">
        <v>58</v>
      </c>
      <c r="C41" s="69" t="s">
        <v>57</v>
      </c>
      <c r="D41" s="71" t="s">
        <v>46</v>
      </c>
      <c r="E41" s="37"/>
      <c r="F41" s="37">
        <v>18</v>
      </c>
      <c r="G41" s="37"/>
      <c r="H41" s="38">
        <v>2</v>
      </c>
      <c r="I41" s="37"/>
      <c r="J41" s="144">
        <v>9</v>
      </c>
      <c r="K41" s="37"/>
      <c r="L41" s="146">
        <v>1</v>
      </c>
      <c r="M41" s="39"/>
      <c r="N41" s="39"/>
      <c r="O41" s="39"/>
      <c r="P41" s="38"/>
      <c r="Q41" s="39"/>
      <c r="R41" s="39"/>
      <c r="S41" s="39"/>
      <c r="T41" s="38"/>
      <c r="U41" s="40"/>
      <c r="V41" s="40"/>
      <c r="W41" s="40"/>
      <c r="X41" s="38"/>
      <c r="Y41" s="40"/>
      <c r="Z41" s="40"/>
      <c r="AA41" s="40"/>
      <c r="AB41" s="38"/>
      <c r="AC41" s="62">
        <f>AD41+AE41+AF41</f>
        <v>27</v>
      </c>
      <c r="AD41" s="47">
        <f>E41+I41+M41+Q41+U41+Y41</f>
        <v>0</v>
      </c>
      <c r="AE41" s="47">
        <f t="shared" si="9"/>
        <v>27</v>
      </c>
      <c r="AF41" s="47">
        <f t="shared" si="9"/>
        <v>0</v>
      </c>
      <c r="AG41" s="80">
        <f t="shared" si="9"/>
        <v>3</v>
      </c>
    </row>
    <row r="42" spans="1:33" s="36" customFormat="1" ht="20.100000000000001" customHeight="1" x14ac:dyDescent="0.2">
      <c r="A42" s="79">
        <v>23</v>
      </c>
      <c r="B42" s="49" t="s">
        <v>59</v>
      </c>
      <c r="C42" s="69" t="s">
        <v>60</v>
      </c>
      <c r="D42" s="71" t="s">
        <v>61</v>
      </c>
      <c r="E42" s="37"/>
      <c r="F42" s="37"/>
      <c r="G42" s="37"/>
      <c r="H42" s="38"/>
      <c r="I42" s="37"/>
      <c r="J42" s="37"/>
      <c r="K42" s="37"/>
      <c r="L42" s="38"/>
      <c r="M42" s="39"/>
      <c r="N42" s="39">
        <v>18</v>
      </c>
      <c r="O42" s="39"/>
      <c r="P42" s="38">
        <v>2</v>
      </c>
      <c r="Q42" s="39"/>
      <c r="R42" s="39">
        <v>18</v>
      </c>
      <c r="S42" s="39"/>
      <c r="T42" s="38">
        <v>2</v>
      </c>
      <c r="U42" s="40"/>
      <c r="V42" s="40">
        <v>18</v>
      </c>
      <c r="W42" s="40"/>
      <c r="X42" s="38">
        <v>2</v>
      </c>
      <c r="Y42" s="40"/>
      <c r="Z42" s="40"/>
      <c r="AA42" s="40"/>
      <c r="AB42" s="38"/>
      <c r="AC42" s="62">
        <f>AD42+AE42+AF42</f>
        <v>54</v>
      </c>
      <c r="AD42" s="47">
        <f>E42+I42+M42+Q42+U42+Y42</f>
        <v>0</v>
      </c>
      <c r="AE42" s="47">
        <f t="shared" si="9"/>
        <v>54</v>
      </c>
      <c r="AF42" s="47">
        <f t="shared" si="9"/>
        <v>0</v>
      </c>
      <c r="AG42" s="80">
        <f t="shared" si="9"/>
        <v>6</v>
      </c>
    </row>
    <row r="43" spans="1:33" s="36" customFormat="1" ht="20.100000000000001" customHeight="1" x14ac:dyDescent="0.2">
      <c r="A43" s="79">
        <v>24</v>
      </c>
      <c r="B43" s="49" t="s">
        <v>62</v>
      </c>
      <c r="C43" s="69" t="s">
        <v>20</v>
      </c>
      <c r="D43" s="71" t="s">
        <v>21</v>
      </c>
      <c r="E43" s="37"/>
      <c r="F43" s="37"/>
      <c r="G43" s="37"/>
      <c r="H43" s="38"/>
      <c r="I43" s="37"/>
      <c r="J43" s="37">
        <v>18</v>
      </c>
      <c r="K43" s="37"/>
      <c r="L43" s="38">
        <v>2</v>
      </c>
      <c r="M43" s="39"/>
      <c r="N43" s="39"/>
      <c r="O43" s="39"/>
      <c r="P43" s="38"/>
      <c r="Q43" s="39"/>
      <c r="R43" s="39"/>
      <c r="S43" s="39"/>
      <c r="T43" s="38"/>
      <c r="U43" s="40"/>
      <c r="V43" s="40"/>
      <c r="W43" s="40"/>
      <c r="X43" s="38"/>
      <c r="Y43" s="40"/>
      <c r="Z43" s="40"/>
      <c r="AA43" s="40"/>
      <c r="AB43" s="38"/>
      <c r="AC43" s="62">
        <f>AD43+AE43+AF43</f>
        <v>18</v>
      </c>
      <c r="AD43" s="47">
        <f>E43+I43+M43+Q43+U43+Y43</f>
        <v>0</v>
      </c>
      <c r="AE43" s="47">
        <f t="shared" si="9"/>
        <v>18</v>
      </c>
      <c r="AF43" s="47">
        <f t="shared" si="9"/>
        <v>0</v>
      </c>
      <c r="AG43" s="80">
        <f t="shared" si="9"/>
        <v>2</v>
      </c>
    </row>
    <row r="44" spans="1:33" s="36" customFormat="1" ht="20.100000000000001" customHeight="1" x14ac:dyDescent="0.2">
      <c r="A44" s="129" t="s">
        <v>101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62">
        <f>SUM(AC45:AC47)</f>
        <v>72</v>
      </c>
      <c r="AD44" s="70">
        <f t="shared" ref="AD44:AF44" si="10">SUM(AD45:AD47)</f>
        <v>18</v>
      </c>
      <c r="AE44" s="70">
        <f t="shared" si="10"/>
        <v>54</v>
      </c>
      <c r="AF44" s="70">
        <f t="shared" si="10"/>
        <v>0</v>
      </c>
      <c r="AG44" s="76">
        <f>SUM(AG45:AG47)</f>
        <v>21</v>
      </c>
    </row>
    <row r="45" spans="1:33" s="36" customFormat="1" ht="20.100000000000001" customHeight="1" x14ac:dyDescent="0.2">
      <c r="A45" s="79">
        <v>25</v>
      </c>
      <c r="B45" s="49" t="s">
        <v>63</v>
      </c>
      <c r="C45" s="69" t="s">
        <v>64</v>
      </c>
      <c r="D45" s="71" t="s">
        <v>65</v>
      </c>
      <c r="E45" s="37"/>
      <c r="F45" s="37"/>
      <c r="G45" s="37"/>
      <c r="H45" s="38"/>
      <c r="I45" s="37"/>
      <c r="J45" s="37"/>
      <c r="K45" s="37"/>
      <c r="L45" s="38"/>
      <c r="M45" s="39"/>
      <c r="N45" s="39"/>
      <c r="O45" s="39"/>
      <c r="P45" s="38"/>
      <c r="Q45" s="39"/>
      <c r="R45" s="39">
        <v>18</v>
      </c>
      <c r="S45" s="39"/>
      <c r="T45" s="38">
        <v>5</v>
      </c>
      <c r="U45" s="40"/>
      <c r="V45" s="40">
        <v>18</v>
      </c>
      <c r="W45" s="40"/>
      <c r="X45" s="38">
        <v>2</v>
      </c>
      <c r="Y45" s="40"/>
      <c r="Z45" s="40">
        <v>18</v>
      </c>
      <c r="AA45" s="40"/>
      <c r="AB45" s="38">
        <v>2</v>
      </c>
      <c r="AC45" s="62">
        <f>AD45+AE45+AF45</f>
        <v>54</v>
      </c>
      <c r="AD45" s="47">
        <f>E45+I45+M45+Q45+U45+Y45</f>
        <v>0</v>
      </c>
      <c r="AE45" s="47">
        <f>F45+J45+N45+R45+V45+Z45</f>
        <v>54</v>
      </c>
      <c r="AF45" s="47">
        <f>G45+K45+O45+S45+W45+AA45</f>
        <v>0</v>
      </c>
      <c r="AG45" s="80">
        <f>H45+L45+P45+T45+X45+AB45</f>
        <v>9</v>
      </c>
    </row>
    <row r="46" spans="1:33" s="36" customFormat="1" ht="20.100000000000001" customHeight="1" x14ac:dyDescent="0.2">
      <c r="A46" s="79">
        <v>26</v>
      </c>
      <c r="B46" s="49" t="s">
        <v>66</v>
      </c>
      <c r="C46" s="69" t="s">
        <v>67</v>
      </c>
      <c r="D46" s="71" t="s">
        <v>68</v>
      </c>
      <c r="E46" s="37"/>
      <c r="F46" s="37"/>
      <c r="G46" s="37"/>
      <c r="H46" s="38"/>
      <c r="I46" s="37"/>
      <c r="J46" s="37"/>
      <c r="K46" s="37"/>
      <c r="L46" s="38"/>
      <c r="M46" s="39"/>
      <c r="N46" s="39"/>
      <c r="O46" s="45"/>
      <c r="P46" s="41"/>
      <c r="Q46" s="45"/>
      <c r="R46" s="39"/>
      <c r="S46" s="45"/>
      <c r="T46" s="38"/>
      <c r="U46" s="40">
        <v>18</v>
      </c>
      <c r="V46" s="40"/>
      <c r="W46" s="40"/>
      <c r="X46" s="38">
        <v>2</v>
      </c>
      <c r="Y46" s="40"/>
      <c r="Z46" s="40"/>
      <c r="AA46" s="40"/>
      <c r="AB46" s="38"/>
      <c r="AC46" s="62">
        <f>AD46+AE46+AF46</f>
        <v>18</v>
      </c>
      <c r="AD46" s="47">
        <f t="shared" ref="AD46:AG47" si="11">E46+I46+M46+Q46+U46+Y46</f>
        <v>18</v>
      </c>
      <c r="AE46" s="47">
        <f t="shared" si="11"/>
        <v>0</v>
      </c>
      <c r="AF46" s="47">
        <f t="shared" si="11"/>
        <v>0</v>
      </c>
      <c r="AG46" s="80">
        <f t="shared" si="11"/>
        <v>2</v>
      </c>
    </row>
    <row r="47" spans="1:33" s="36" customFormat="1" ht="20.100000000000001" customHeight="1" x14ac:dyDescent="0.2">
      <c r="A47" s="79">
        <v>27</v>
      </c>
      <c r="B47" s="147" t="s">
        <v>122</v>
      </c>
      <c r="C47" s="69" t="s">
        <v>69</v>
      </c>
      <c r="D47" s="71" t="s">
        <v>70</v>
      </c>
      <c r="E47" s="37"/>
      <c r="F47" s="37"/>
      <c r="G47" s="37"/>
      <c r="H47" s="38"/>
      <c r="I47" s="37"/>
      <c r="J47" s="37"/>
      <c r="K47" s="37"/>
      <c r="L47" s="38"/>
      <c r="M47" s="39"/>
      <c r="N47" s="39"/>
      <c r="O47" s="45"/>
      <c r="P47" s="41"/>
      <c r="Q47" s="45"/>
      <c r="R47" s="39"/>
      <c r="S47" s="45"/>
      <c r="T47" s="38"/>
      <c r="U47" s="40"/>
      <c r="V47" s="40"/>
      <c r="W47" s="40"/>
      <c r="X47" s="38"/>
      <c r="Y47" s="40"/>
      <c r="Z47" s="40"/>
      <c r="AA47" s="40"/>
      <c r="AB47" s="38">
        <v>10</v>
      </c>
      <c r="AC47" s="62">
        <f>AD47+AE47+AF47</f>
        <v>0</v>
      </c>
      <c r="AD47" s="47">
        <f t="shared" si="11"/>
        <v>0</v>
      </c>
      <c r="AE47" s="47">
        <f t="shared" si="11"/>
        <v>0</v>
      </c>
      <c r="AF47" s="47">
        <f t="shared" si="11"/>
        <v>0</v>
      </c>
      <c r="AG47" s="80">
        <f t="shared" si="11"/>
        <v>10</v>
      </c>
    </row>
    <row r="48" spans="1:33" s="36" customFormat="1" ht="20.100000000000001" customHeight="1" x14ac:dyDescent="0.2">
      <c r="A48" s="129" t="s">
        <v>109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62">
        <f t="shared" ref="AC48:AF48" si="12">SUM(AC49:AC54)</f>
        <v>225</v>
      </c>
      <c r="AD48" s="70">
        <f t="shared" si="12"/>
        <v>0</v>
      </c>
      <c r="AE48" s="70">
        <f t="shared" si="12"/>
        <v>225</v>
      </c>
      <c r="AF48" s="70">
        <f t="shared" si="12"/>
        <v>0</v>
      </c>
      <c r="AG48" s="76">
        <f>SUM(AG49:AG54)</f>
        <v>17</v>
      </c>
    </row>
    <row r="49" spans="1:33" s="36" customFormat="1" ht="20.100000000000001" customHeight="1" x14ac:dyDescent="0.2">
      <c r="A49" s="77">
        <v>28</v>
      </c>
      <c r="B49" s="49" t="s">
        <v>89</v>
      </c>
      <c r="C49" s="69" t="s">
        <v>33</v>
      </c>
      <c r="D49" s="71" t="s">
        <v>30</v>
      </c>
      <c r="E49" s="57"/>
      <c r="F49" s="57"/>
      <c r="G49" s="57"/>
      <c r="H49" s="38"/>
      <c r="I49" s="57"/>
      <c r="J49" s="57"/>
      <c r="K49" s="57"/>
      <c r="L49" s="38"/>
      <c r="M49" s="58"/>
      <c r="N49" s="39">
        <v>18</v>
      </c>
      <c r="O49" s="58"/>
      <c r="P49" s="38">
        <v>2</v>
      </c>
      <c r="Q49" s="58"/>
      <c r="R49" s="58"/>
      <c r="S49" s="58"/>
      <c r="T49" s="38"/>
      <c r="U49" s="59"/>
      <c r="V49" s="59"/>
      <c r="W49" s="59"/>
      <c r="X49" s="38"/>
      <c r="Y49" s="59"/>
      <c r="Z49" s="59"/>
      <c r="AA49" s="59"/>
      <c r="AB49" s="38"/>
      <c r="AC49" s="62">
        <f t="shared" ref="AC49:AC54" si="13">SUM(AD49:AF49)</f>
        <v>18</v>
      </c>
      <c r="AD49" s="72">
        <f t="shared" ref="AD49:AG54" si="14">E49+I49+M49+Q49+U49+Y49</f>
        <v>0</v>
      </c>
      <c r="AE49" s="72">
        <f t="shared" si="14"/>
        <v>18</v>
      </c>
      <c r="AF49" s="72">
        <f t="shared" si="14"/>
        <v>0</v>
      </c>
      <c r="AG49" s="78">
        <f t="shared" si="14"/>
        <v>2</v>
      </c>
    </row>
    <row r="50" spans="1:33" s="36" customFormat="1" ht="20.100000000000001" customHeight="1" x14ac:dyDescent="0.2">
      <c r="A50" s="77">
        <v>29</v>
      </c>
      <c r="B50" s="49" t="s">
        <v>90</v>
      </c>
      <c r="C50" s="69" t="s">
        <v>53</v>
      </c>
      <c r="D50" s="71" t="s">
        <v>54</v>
      </c>
      <c r="E50" s="57"/>
      <c r="F50" s="57"/>
      <c r="G50" s="57"/>
      <c r="H50" s="38"/>
      <c r="I50" s="57"/>
      <c r="J50" s="57"/>
      <c r="K50" s="57"/>
      <c r="L50" s="38"/>
      <c r="M50" s="58"/>
      <c r="N50" s="39">
        <v>18</v>
      </c>
      <c r="O50" s="58"/>
      <c r="P50" s="41">
        <v>2</v>
      </c>
      <c r="Q50" s="60"/>
      <c r="R50" s="39">
        <v>18</v>
      </c>
      <c r="S50" s="60"/>
      <c r="T50" s="38">
        <v>1</v>
      </c>
      <c r="U50" s="59"/>
      <c r="V50" s="40"/>
      <c r="W50" s="40"/>
      <c r="X50" s="38"/>
      <c r="Y50" s="59"/>
      <c r="Z50" s="40"/>
      <c r="AA50" s="59"/>
      <c r="AB50" s="38"/>
      <c r="AC50" s="62">
        <f t="shared" si="13"/>
        <v>36</v>
      </c>
      <c r="AD50" s="72">
        <f t="shared" si="14"/>
        <v>0</v>
      </c>
      <c r="AE50" s="72">
        <f t="shared" si="14"/>
        <v>36</v>
      </c>
      <c r="AF50" s="72">
        <f t="shared" si="14"/>
        <v>0</v>
      </c>
      <c r="AG50" s="78">
        <f t="shared" si="14"/>
        <v>3</v>
      </c>
    </row>
    <row r="51" spans="1:33" s="36" customFormat="1" ht="20.100000000000001" customHeight="1" x14ac:dyDescent="0.2">
      <c r="A51" s="77">
        <v>30</v>
      </c>
      <c r="B51" s="49" t="s">
        <v>91</v>
      </c>
      <c r="C51" s="69" t="s">
        <v>60</v>
      </c>
      <c r="D51" s="71" t="s">
        <v>51</v>
      </c>
      <c r="E51" s="57"/>
      <c r="F51" s="57"/>
      <c r="G51" s="57"/>
      <c r="H51" s="38"/>
      <c r="I51" s="57"/>
      <c r="J51" s="63"/>
      <c r="K51" s="57"/>
      <c r="L51" s="38"/>
      <c r="M51" s="58"/>
      <c r="N51" s="39">
        <v>18</v>
      </c>
      <c r="O51" s="58"/>
      <c r="P51" s="38">
        <v>2</v>
      </c>
      <c r="Q51" s="58"/>
      <c r="R51" s="39">
        <v>18</v>
      </c>
      <c r="S51" s="58"/>
      <c r="T51" s="38">
        <v>1</v>
      </c>
      <c r="U51" s="59"/>
      <c r="V51" s="40">
        <v>9</v>
      </c>
      <c r="W51" s="40"/>
      <c r="X51" s="38">
        <v>1</v>
      </c>
      <c r="Y51" s="59"/>
      <c r="Z51" s="40"/>
      <c r="AA51" s="59"/>
      <c r="AB51" s="38"/>
      <c r="AC51" s="62">
        <f t="shared" si="13"/>
        <v>45</v>
      </c>
      <c r="AD51" s="72">
        <f t="shared" si="14"/>
        <v>0</v>
      </c>
      <c r="AE51" s="72">
        <f t="shared" si="14"/>
        <v>45</v>
      </c>
      <c r="AF51" s="72">
        <f t="shared" si="14"/>
        <v>0</v>
      </c>
      <c r="AG51" s="78">
        <f t="shared" si="14"/>
        <v>4</v>
      </c>
    </row>
    <row r="52" spans="1:33" s="36" customFormat="1" ht="20.100000000000001" customHeight="1" x14ac:dyDescent="0.2">
      <c r="A52" s="77">
        <v>31</v>
      </c>
      <c r="B52" s="49" t="s">
        <v>92</v>
      </c>
      <c r="C52" s="69" t="s">
        <v>53</v>
      </c>
      <c r="D52" s="71" t="s">
        <v>54</v>
      </c>
      <c r="E52" s="57"/>
      <c r="F52" s="57"/>
      <c r="G52" s="57"/>
      <c r="H52" s="38"/>
      <c r="I52" s="57"/>
      <c r="J52" s="57"/>
      <c r="K52" s="57"/>
      <c r="L52" s="38"/>
      <c r="M52" s="58"/>
      <c r="N52" s="39">
        <v>18</v>
      </c>
      <c r="O52" s="58"/>
      <c r="P52" s="38">
        <v>2</v>
      </c>
      <c r="Q52" s="58"/>
      <c r="R52" s="39">
        <v>18</v>
      </c>
      <c r="S52" s="58"/>
      <c r="T52" s="38">
        <v>1</v>
      </c>
      <c r="U52" s="67"/>
      <c r="V52" s="40"/>
      <c r="W52" s="40"/>
      <c r="X52" s="38"/>
      <c r="Y52" s="59"/>
      <c r="Z52" s="40"/>
      <c r="AA52" s="59"/>
      <c r="AB52" s="61"/>
      <c r="AC52" s="62">
        <f t="shared" si="13"/>
        <v>36</v>
      </c>
      <c r="AD52" s="72">
        <f t="shared" si="14"/>
        <v>0</v>
      </c>
      <c r="AE52" s="72">
        <f t="shared" si="14"/>
        <v>36</v>
      </c>
      <c r="AF52" s="72">
        <f t="shared" si="14"/>
        <v>0</v>
      </c>
      <c r="AG52" s="78">
        <f t="shared" si="14"/>
        <v>3</v>
      </c>
    </row>
    <row r="53" spans="1:33" s="36" customFormat="1" ht="20.100000000000001" customHeight="1" x14ac:dyDescent="0.2">
      <c r="A53" s="77">
        <v>32</v>
      </c>
      <c r="B53" s="49" t="s">
        <v>93</v>
      </c>
      <c r="C53" s="69" t="s">
        <v>69</v>
      </c>
      <c r="D53" s="71" t="s">
        <v>65</v>
      </c>
      <c r="E53" s="37"/>
      <c r="F53" s="37"/>
      <c r="G53" s="37"/>
      <c r="H53" s="38"/>
      <c r="I53" s="37"/>
      <c r="J53" s="37"/>
      <c r="K53" s="37"/>
      <c r="L53" s="38"/>
      <c r="M53" s="39"/>
      <c r="N53" s="39"/>
      <c r="O53" s="39"/>
      <c r="P53" s="38"/>
      <c r="Q53" s="39"/>
      <c r="R53" s="39"/>
      <c r="S53" s="39"/>
      <c r="T53" s="38"/>
      <c r="U53" s="40"/>
      <c r="V53" s="40">
        <v>18</v>
      </c>
      <c r="W53" s="40"/>
      <c r="X53" s="38">
        <v>1</v>
      </c>
      <c r="Y53" s="40"/>
      <c r="Z53" s="40">
        <v>18</v>
      </c>
      <c r="AA53" s="40"/>
      <c r="AB53" s="38">
        <v>1</v>
      </c>
      <c r="AC53" s="62">
        <f t="shared" si="13"/>
        <v>36</v>
      </c>
      <c r="AD53" s="72">
        <f t="shared" si="14"/>
        <v>0</v>
      </c>
      <c r="AE53" s="72">
        <f t="shared" si="14"/>
        <v>36</v>
      </c>
      <c r="AF53" s="72">
        <f t="shared" si="14"/>
        <v>0</v>
      </c>
      <c r="AG53" s="78">
        <f t="shared" si="14"/>
        <v>2</v>
      </c>
    </row>
    <row r="54" spans="1:33" s="36" customFormat="1" ht="20.100000000000001" customHeight="1" x14ac:dyDescent="0.2">
      <c r="A54" s="77">
        <v>33</v>
      </c>
      <c r="B54" s="147" t="s">
        <v>94</v>
      </c>
      <c r="C54" s="69" t="s">
        <v>64</v>
      </c>
      <c r="D54" s="149" t="s">
        <v>65</v>
      </c>
      <c r="E54" s="37"/>
      <c r="F54" s="37"/>
      <c r="G54" s="37"/>
      <c r="H54" s="38"/>
      <c r="I54" s="37"/>
      <c r="J54" s="37"/>
      <c r="K54" s="37"/>
      <c r="L54" s="38"/>
      <c r="M54" s="39"/>
      <c r="N54" s="39"/>
      <c r="O54" s="39"/>
      <c r="P54" s="38"/>
      <c r="Q54" s="39"/>
      <c r="R54" s="39">
        <v>18</v>
      </c>
      <c r="S54" s="39"/>
      <c r="T54" s="38">
        <v>1</v>
      </c>
      <c r="U54" s="40"/>
      <c r="V54" s="40">
        <v>18</v>
      </c>
      <c r="W54" s="40"/>
      <c r="X54" s="38">
        <v>1</v>
      </c>
      <c r="Y54" s="40"/>
      <c r="Z54" s="40">
        <v>18</v>
      </c>
      <c r="AA54" s="40"/>
      <c r="AB54" s="38">
        <v>1</v>
      </c>
      <c r="AC54" s="62">
        <f t="shared" si="13"/>
        <v>54</v>
      </c>
      <c r="AD54" s="72">
        <f t="shared" si="14"/>
        <v>0</v>
      </c>
      <c r="AE54" s="72">
        <f t="shared" si="14"/>
        <v>54</v>
      </c>
      <c r="AF54" s="72">
        <f t="shared" si="14"/>
        <v>0</v>
      </c>
      <c r="AG54" s="78">
        <f t="shared" si="14"/>
        <v>3</v>
      </c>
    </row>
    <row r="55" spans="1:33" s="36" customFormat="1" ht="20.100000000000001" customHeight="1" x14ac:dyDescent="0.2">
      <c r="A55" s="129" t="s">
        <v>108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62">
        <f>AC56</f>
        <v>0</v>
      </c>
      <c r="AD55" s="70">
        <f t="shared" ref="AD55:AG55" si="15">AD56</f>
        <v>0</v>
      </c>
      <c r="AE55" s="70">
        <f t="shared" si="15"/>
        <v>0</v>
      </c>
      <c r="AF55" s="70">
        <f t="shared" si="15"/>
        <v>0</v>
      </c>
      <c r="AG55" s="76">
        <f t="shared" si="15"/>
        <v>32</v>
      </c>
    </row>
    <row r="56" spans="1:33" s="36" customFormat="1" ht="20.100000000000001" customHeight="1" x14ac:dyDescent="0.2">
      <c r="A56" s="77">
        <v>34</v>
      </c>
      <c r="B56" s="49" t="s">
        <v>85</v>
      </c>
      <c r="C56" s="108" t="s">
        <v>65</v>
      </c>
      <c r="D56" s="108"/>
      <c r="E56" s="63"/>
      <c r="F56" s="63"/>
      <c r="G56" s="63"/>
      <c r="H56" s="47"/>
      <c r="I56" s="63"/>
      <c r="J56" s="63"/>
      <c r="K56" s="63"/>
      <c r="L56" s="38"/>
      <c r="M56" s="66"/>
      <c r="N56" s="66"/>
      <c r="O56" s="66"/>
      <c r="P56" s="48">
        <v>4</v>
      </c>
      <c r="Q56" s="66"/>
      <c r="R56" s="66"/>
      <c r="S56" s="66"/>
      <c r="T56" s="38">
        <v>9</v>
      </c>
      <c r="U56" s="67"/>
      <c r="V56" s="67"/>
      <c r="W56" s="67"/>
      <c r="X56" s="48">
        <v>9</v>
      </c>
      <c r="Y56" s="67"/>
      <c r="Z56" s="67"/>
      <c r="AA56" s="67"/>
      <c r="AB56" s="38">
        <v>10</v>
      </c>
      <c r="AC56" s="140"/>
      <c r="AD56" s="140"/>
      <c r="AE56" s="140"/>
      <c r="AF56" s="140"/>
      <c r="AG56" s="83">
        <f>H56+L56+P56+T56+X56+AB56</f>
        <v>32</v>
      </c>
    </row>
    <row r="57" spans="1:33" s="36" customFormat="1" ht="20.100000000000001" customHeight="1" thickBot="1" x14ac:dyDescent="0.25">
      <c r="A57" s="124" t="s">
        <v>87</v>
      </c>
      <c r="B57" s="95"/>
      <c r="C57" s="95"/>
      <c r="D57" s="96"/>
      <c r="E57" s="73">
        <f t="shared" ref="E57:AA57" si="16">SUM(E17:E24,E26:E30,E32:E37,E39:E43,E45:E47,E49:E54,E56)</f>
        <v>21</v>
      </c>
      <c r="F57" s="73">
        <f t="shared" si="16"/>
        <v>192</v>
      </c>
      <c r="G57" s="73">
        <f t="shared" si="16"/>
        <v>36</v>
      </c>
      <c r="H57" s="97">
        <f>SUM(H17:H24,H26:H30,H32:H37,H39:H43,H45:H47,H49:H54,H56)</f>
        <v>30</v>
      </c>
      <c r="I57" s="73">
        <f t="shared" si="16"/>
        <v>54</v>
      </c>
      <c r="J57" s="73">
        <f t="shared" si="16"/>
        <v>207</v>
      </c>
      <c r="K57" s="73">
        <f t="shared" si="16"/>
        <v>18</v>
      </c>
      <c r="L57" s="97">
        <f>SUM(L17:L24,L26:L30,L32:L37,L39:L43,L45:L47,L49:L54,L56)</f>
        <v>30</v>
      </c>
      <c r="M57" s="74">
        <f t="shared" si="16"/>
        <v>18</v>
      </c>
      <c r="N57" s="74">
        <f t="shared" si="16"/>
        <v>207</v>
      </c>
      <c r="O57" s="74">
        <f t="shared" si="16"/>
        <v>0</v>
      </c>
      <c r="P57" s="97">
        <f>SUM(P17:P24,P26:P30,P32:P37,P39:P43,P45:P47,P49:P54,P56)</f>
        <v>30</v>
      </c>
      <c r="Q57" s="74">
        <f t="shared" si="16"/>
        <v>0</v>
      </c>
      <c r="R57" s="74">
        <f t="shared" si="16"/>
        <v>198</v>
      </c>
      <c r="S57" s="74">
        <f t="shared" si="16"/>
        <v>0</v>
      </c>
      <c r="T57" s="97">
        <f>SUM(T17:T24,T26:T30,T32:T37,T39:T43,T45:T47,T49:T54,T56)</f>
        <v>30</v>
      </c>
      <c r="U57" s="75">
        <f t="shared" si="16"/>
        <v>18</v>
      </c>
      <c r="V57" s="75">
        <f t="shared" si="16"/>
        <v>189</v>
      </c>
      <c r="W57" s="75">
        <f t="shared" si="16"/>
        <v>0</v>
      </c>
      <c r="X57" s="97">
        <f>SUM(X17:X24,X26:X30,X32:X37,X39:X43,X45:X47,X49:X54,X56)</f>
        <v>30</v>
      </c>
      <c r="Y57" s="75">
        <f t="shared" si="16"/>
        <v>0</v>
      </c>
      <c r="Z57" s="75">
        <f t="shared" si="16"/>
        <v>117</v>
      </c>
      <c r="AA57" s="75">
        <f t="shared" si="16"/>
        <v>0</v>
      </c>
      <c r="AB57" s="102">
        <f>SUM(AB17:AB24,AB26:AB30,AB32:AB37,AB39:AB43,AB45:AB47,AB49:AB54,AB56)</f>
        <v>30</v>
      </c>
      <c r="AC57" s="86">
        <f>AC55+AC48+AC44+AC38+AC31+AC25+AC16</f>
        <v>1275</v>
      </c>
      <c r="AD57" s="86">
        <f>AD55+AD48+AD44+AD38+AD31+AD25+AD16</f>
        <v>111</v>
      </c>
      <c r="AE57" s="86">
        <f>AE55+AE48+AE44+AE38+AE31+AE25+AE16</f>
        <v>1110</v>
      </c>
      <c r="AF57" s="86">
        <f>AF55+AF48+AF44+AF38+AF31+AF25+AF16</f>
        <v>54</v>
      </c>
      <c r="AG57" s="87">
        <f>AG55+AG48+AG44+AG38+AG31+AG25+AG16</f>
        <v>180</v>
      </c>
    </row>
    <row r="58" spans="1:33" s="36" customFormat="1" ht="20.100000000000001" customHeight="1" x14ac:dyDescent="0.2">
      <c r="A58" s="124"/>
      <c r="B58" s="95"/>
      <c r="C58" s="95"/>
      <c r="D58" s="96"/>
      <c r="E58" s="105">
        <f>E57+F57+G57</f>
        <v>249</v>
      </c>
      <c r="F58" s="105"/>
      <c r="G58" s="105"/>
      <c r="H58" s="97"/>
      <c r="I58" s="105">
        <f>I57+J57+K57</f>
        <v>279</v>
      </c>
      <c r="J58" s="105"/>
      <c r="K58" s="105"/>
      <c r="L58" s="97"/>
      <c r="M58" s="106">
        <f>M57+N57+O57</f>
        <v>225</v>
      </c>
      <c r="N58" s="106"/>
      <c r="O58" s="106"/>
      <c r="P58" s="97"/>
      <c r="Q58" s="106">
        <f>Q57+R57+S57</f>
        <v>198</v>
      </c>
      <c r="R58" s="106"/>
      <c r="S58" s="106"/>
      <c r="T58" s="97"/>
      <c r="U58" s="109">
        <f>U57+V57+W57</f>
        <v>207</v>
      </c>
      <c r="V58" s="109"/>
      <c r="W58" s="109"/>
      <c r="X58" s="97"/>
      <c r="Y58" s="109">
        <f>Y57+Z57+AA57</f>
        <v>117</v>
      </c>
      <c r="Z58" s="109"/>
      <c r="AA58" s="109"/>
      <c r="AB58" s="102"/>
      <c r="AC58" s="98">
        <f>U59+M59+E59</f>
        <v>1275</v>
      </c>
      <c r="AD58" s="99"/>
      <c r="AE58" s="99"/>
      <c r="AF58" s="99"/>
      <c r="AG58" s="138">
        <f>H57+L57+P57+T57+X57+AB57</f>
        <v>180</v>
      </c>
    </row>
    <row r="59" spans="1:33" s="36" customFormat="1" ht="20.100000000000001" customHeight="1" thickBot="1" x14ac:dyDescent="0.25">
      <c r="A59" s="125"/>
      <c r="B59" s="126"/>
      <c r="C59" s="126"/>
      <c r="D59" s="127"/>
      <c r="E59" s="135">
        <f>E58+I58</f>
        <v>528</v>
      </c>
      <c r="F59" s="135"/>
      <c r="G59" s="135"/>
      <c r="H59" s="135"/>
      <c r="I59" s="135"/>
      <c r="J59" s="135"/>
      <c r="K59" s="135"/>
      <c r="L59" s="81">
        <f>H57+L57</f>
        <v>60</v>
      </c>
      <c r="M59" s="135">
        <f>M58+Q58</f>
        <v>423</v>
      </c>
      <c r="N59" s="135"/>
      <c r="O59" s="135"/>
      <c r="P59" s="135"/>
      <c r="Q59" s="135"/>
      <c r="R59" s="135"/>
      <c r="S59" s="135"/>
      <c r="T59" s="81">
        <f>P57+T57</f>
        <v>60</v>
      </c>
      <c r="U59" s="135">
        <f>U58+Y58</f>
        <v>324</v>
      </c>
      <c r="V59" s="135"/>
      <c r="W59" s="135"/>
      <c r="X59" s="135"/>
      <c r="Y59" s="135"/>
      <c r="Z59" s="135"/>
      <c r="AA59" s="135"/>
      <c r="AB59" s="82">
        <f>X57+AB57</f>
        <v>60</v>
      </c>
      <c r="AC59" s="100"/>
      <c r="AD59" s="101"/>
      <c r="AE59" s="101"/>
      <c r="AF59" s="101"/>
      <c r="AG59" s="139"/>
    </row>
    <row r="60" spans="1:33" x14ac:dyDescent="0.2">
      <c r="A60" s="1"/>
      <c r="B60" s="3"/>
      <c r="C60" s="5"/>
      <c r="D60" s="5"/>
      <c r="E60" s="7"/>
      <c r="F60" s="7"/>
      <c r="G60" s="8"/>
      <c r="H60" s="7"/>
      <c r="I60" s="7"/>
      <c r="J60" s="7"/>
      <c r="K60" s="8"/>
      <c r="L60" s="9"/>
      <c r="M60" s="9"/>
      <c r="N60" s="10"/>
      <c r="O60" s="11"/>
      <c r="P60" s="6"/>
      <c r="Q60" s="6"/>
      <c r="R60" s="6"/>
      <c r="S60" s="12"/>
      <c r="T60" s="10"/>
      <c r="U60" s="10"/>
      <c r="V60" s="10"/>
      <c r="W60" s="11"/>
      <c r="X60" s="6"/>
      <c r="Y60" s="6"/>
      <c r="Z60" s="6"/>
      <c r="AA60" s="12"/>
      <c r="AB60" s="13"/>
      <c r="AC60" s="6"/>
      <c r="AF60" s="56"/>
    </row>
    <row r="61" spans="1:33" ht="12.75" customHeight="1" x14ac:dyDescent="0.2">
      <c r="B61" s="103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P61" s="14"/>
      <c r="T61" s="14"/>
      <c r="X61" s="14"/>
      <c r="AB61" s="14"/>
      <c r="AC61" s="14"/>
      <c r="AF61" s="56"/>
    </row>
  </sheetData>
  <mergeCells count="62">
    <mergeCell ref="A6:AG6"/>
    <mergeCell ref="A7:AG7"/>
    <mergeCell ref="A11:AF11"/>
    <mergeCell ref="A12:AG12"/>
    <mergeCell ref="A8:AG8"/>
    <mergeCell ref="A9:AG9"/>
    <mergeCell ref="A1:AG1"/>
    <mergeCell ref="A2:AG2"/>
    <mergeCell ref="A3:AG3"/>
    <mergeCell ref="A4:AG4"/>
    <mergeCell ref="A5:AG5"/>
    <mergeCell ref="AG58:AG59"/>
    <mergeCell ref="AC56:AF56"/>
    <mergeCell ref="P14:P15"/>
    <mergeCell ref="M13:T13"/>
    <mergeCell ref="AG13:AG15"/>
    <mergeCell ref="AD13:AF14"/>
    <mergeCell ref="M59:S59"/>
    <mergeCell ref="U59:AA59"/>
    <mergeCell ref="AC58:AF59"/>
    <mergeCell ref="U58:W58"/>
    <mergeCell ref="Y58:AA58"/>
    <mergeCell ref="AB57:AB58"/>
    <mergeCell ref="E14:G14"/>
    <mergeCell ref="AC13:AC15"/>
    <mergeCell ref="T14:T15"/>
    <mergeCell ref="U14:W14"/>
    <mergeCell ref="AB14:AB15"/>
    <mergeCell ref="L14:L15"/>
    <mergeCell ref="E13:L13"/>
    <mergeCell ref="B61:M61"/>
    <mergeCell ref="D26:D30"/>
    <mergeCell ref="I14:K14"/>
    <mergeCell ref="A31:AB31"/>
    <mergeCell ref="H57:H58"/>
    <mergeCell ref="A13:A15"/>
    <mergeCell ref="A16:AB16"/>
    <mergeCell ref="Y14:AA14"/>
    <mergeCell ref="C13:C15"/>
    <mergeCell ref="X14:X15"/>
    <mergeCell ref="A44:AB44"/>
    <mergeCell ref="A25:AB25"/>
    <mergeCell ref="U13:AB13"/>
    <mergeCell ref="H14:H15"/>
    <mergeCell ref="E59:K59"/>
    <mergeCell ref="C56:D56"/>
    <mergeCell ref="A57:D59"/>
    <mergeCell ref="Q14:S14"/>
    <mergeCell ref="B13:B15"/>
    <mergeCell ref="M14:O14"/>
    <mergeCell ref="A38:AB38"/>
    <mergeCell ref="A48:AB48"/>
    <mergeCell ref="I58:K58"/>
    <mergeCell ref="M58:O58"/>
    <mergeCell ref="A55:AB55"/>
    <mergeCell ref="E58:G58"/>
    <mergeCell ref="Q58:S58"/>
    <mergeCell ref="P57:P58"/>
    <mergeCell ref="T57:T58"/>
    <mergeCell ref="X57:X58"/>
    <mergeCell ref="L57:L58"/>
    <mergeCell ref="D13:D15"/>
  </mergeCells>
  <phoneticPr fontId="1" type="noConversion"/>
  <pageMargins left="0.59055118110236227" right="0.31496062992125984" top="0.31496062992125984" bottom="0.23622047244094491" header="0.35433070866141736" footer="0.35433070866141736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JA_naucz NS</vt:lpstr>
      <vt:lpstr>JA _TR NS</vt:lpstr>
      <vt:lpstr>'JA _TR NS'!Obszar_wydruku</vt:lpstr>
      <vt:lpstr>'JA_naucz NS'!Obszar_wydruku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Bogna Ferensztajn</dc:creator>
  <cp:lastModifiedBy>Monika Kopeć</cp:lastModifiedBy>
  <cp:revision/>
  <cp:lastPrinted>2019-11-07T10:59:04Z</cp:lastPrinted>
  <dcterms:created xsi:type="dcterms:W3CDTF">2007-09-02T18:22:54Z</dcterms:created>
  <dcterms:modified xsi:type="dcterms:W3CDTF">2023-02-14T09:25:16Z</dcterms:modified>
</cp:coreProperties>
</file>