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Monika Kopeć\Desktop\Programy - materiały robocze do uchwał\Filologia I stopień\"/>
    </mc:Choice>
  </mc:AlternateContent>
  <xr:revisionPtr revIDLastSave="0" documentId="13_ncr:1_{391F0ADF-82C4-4D64-9B6E-AD7F8C2F5C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_naucz ST" sheetId="7" r:id="rId1"/>
    <sheet name="JA _tr ST" sheetId="6" r:id="rId2"/>
  </sheets>
  <definedNames>
    <definedName name="_xlnm.Print_Area" localSheetId="1">'JA _tr ST'!$A$1:$AG$62</definedName>
    <definedName name="_xlnm.Print_Area" localSheetId="0">'JA_naucz ST'!$A$1:$AG$70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28" i="6" l="1"/>
  <c r="AG29" i="6"/>
  <c r="AG30" i="6"/>
  <c r="AG31" i="6"/>
  <c r="AG27" i="6"/>
  <c r="AG47" i="6"/>
  <c r="AG48" i="6"/>
  <c r="AG49" i="6"/>
  <c r="AF47" i="6"/>
  <c r="AF48" i="6"/>
  <c r="AF49" i="6"/>
  <c r="AE47" i="6"/>
  <c r="AE48" i="6"/>
  <c r="AE49" i="6"/>
  <c r="AD47" i="6"/>
  <c r="AD48" i="6"/>
  <c r="AD49" i="6"/>
  <c r="AG47" i="7"/>
  <c r="AG48" i="7"/>
  <c r="AG49" i="7"/>
  <c r="AF47" i="7"/>
  <c r="AF48" i="7"/>
  <c r="AF49" i="7"/>
  <c r="AE47" i="7"/>
  <c r="AE48" i="7"/>
  <c r="AE49" i="7"/>
  <c r="AE46" i="7"/>
  <c r="AD47" i="7"/>
  <c r="AD48" i="7"/>
  <c r="AC48" i="7" s="1"/>
  <c r="AD49" i="7"/>
  <c r="AC49" i="7" s="1"/>
  <c r="AD17" i="7"/>
  <c r="AC47" i="7" l="1"/>
  <c r="AC49" i="6"/>
  <c r="AC48" i="6"/>
  <c r="AC47" i="6"/>
  <c r="AF58" i="6" l="1"/>
  <c r="AF59" i="6"/>
  <c r="AE59" i="6"/>
  <c r="AD59" i="6"/>
  <c r="AD58" i="6" s="1"/>
  <c r="AG59" i="6"/>
  <c r="AG58" i="6" s="1"/>
  <c r="AF67" i="7"/>
  <c r="AE67" i="7"/>
  <c r="AD67" i="7"/>
  <c r="AF66" i="7"/>
  <c r="AE66" i="7"/>
  <c r="AE65" i="7" s="1"/>
  <c r="AD66" i="7"/>
  <c r="AG56" i="6"/>
  <c r="AF56" i="6"/>
  <c r="AE56" i="6"/>
  <c r="AD56" i="6"/>
  <c r="AG67" i="7"/>
  <c r="AG66" i="7"/>
  <c r="AG38" i="7"/>
  <c r="AG37" i="7"/>
  <c r="AG36" i="7"/>
  <c r="AG35" i="7"/>
  <c r="AG34" i="7"/>
  <c r="AG33" i="7"/>
  <c r="AA68" i="7"/>
  <c r="Z68" i="7"/>
  <c r="Y68" i="7"/>
  <c r="W68" i="7"/>
  <c r="V68" i="7"/>
  <c r="U68" i="7"/>
  <c r="S68" i="7"/>
  <c r="R68" i="7"/>
  <c r="Q68" i="7"/>
  <c r="O68" i="7"/>
  <c r="N68" i="7"/>
  <c r="M68" i="7"/>
  <c r="K68" i="7"/>
  <c r="J68" i="7"/>
  <c r="I68" i="7"/>
  <c r="G68" i="7"/>
  <c r="F68" i="7"/>
  <c r="E68" i="7"/>
  <c r="AF62" i="7"/>
  <c r="AF63" i="7"/>
  <c r="AF64" i="7"/>
  <c r="AD64" i="7"/>
  <c r="AD63" i="7"/>
  <c r="AD62" i="7"/>
  <c r="AD18" i="7"/>
  <c r="AD19" i="7"/>
  <c r="AD20" i="7"/>
  <c r="AD21" i="7"/>
  <c r="AD22" i="7"/>
  <c r="AD23" i="7"/>
  <c r="AD24" i="7"/>
  <c r="AD25" i="7"/>
  <c r="AB68" i="7"/>
  <c r="X68" i="7"/>
  <c r="T68" i="7"/>
  <c r="P68" i="7"/>
  <c r="L68" i="7"/>
  <c r="H68" i="7"/>
  <c r="AG64" i="7"/>
  <c r="AG63" i="7"/>
  <c r="AG62" i="7"/>
  <c r="AG61" i="7"/>
  <c r="AG60" i="7"/>
  <c r="AE64" i="7"/>
  <c r="AE63" i="7"/>
  <c r="AE62" i="7"/>
  <c r="AE61" i="7"/>
  <c r="AE60" i="7"/>
  <c r="AD33" i="7"/>
  <c r="AF33" i="7"/>
  <c r="AE33" i="7"/>
  <c r="AG25" i="6"/>
  <c r="AF25" i="6"/>
  <c r="AE25" i="6"/>
  <c r="AD25" i="6"/>
  <c r="AG24" i="6"/>
  <c r="AF24" i="6"/>
  <c r="AE24" i="6"/>
  <c r="AD24" i="6"/>
  <c r="AG23" i="6"/>
  <c r="AF23" i="6"/>
  <c r="AE23" i="6"/>
  <c r="AD23" i="6"/>
  <c r="AG22" i="6"/>
  <c r="AF22" i="6"/>
  <c r="AE22" i="6"/>
  <c r="AD22" i="6"/>
  <c r="AG21" i="6"/>
  <c r="AF21" i="6"/>
  <c r="AE21" i="6"/>
  <c r="AD21" i="6"/>
  <c r="AG20" i="6"/>
  <c r="AF20" i="6"/>
  <c r="AE20" i="6"/>
  <c r="AD20" i="6"/>
  <c r="AG19" i="6"/>
  <c r="AF19" i="6"/>
  <c r="AE19" i="6"/>
  <c r="AD19" i="6"/>
  <c r="AG18" i="6"/>
  <c r="AF18" i="6"/>
  <c r="AE18" i="6"/>
  <c r="AD18" i="6"/>
  <c r="AG17" i="6"/>
  <c r="AF17" i="6"/>
  <c r="AE17" i="6"/>
  <c r="AD17" i="6"/>
  <c r="AG46" i="6"/>
  <c r="AF46" i="6"/>
  <c r="AE46" i="6"/>
  <c r="AD46" i="6"/>
  <c r="AG44" i="6"/>
  <c r="AF44" i="6"/>
  <c r="AE44" i="6"/>
  <c r="AD44" i="6"/>
  <c r="AG43" i="6"/>
  <c r="AF43" i="6"/>
  <c r="AE43" i="6"/>
  <c r="AD43" i="6"/>
  <c r="AG42" i="6"/>
  <c r="AF42" i="6"/>
  <c r="AE42" i="6"/>
  <c r="AD42" i="6"/>
  <c r="AG41" i="6"/>
  <c r="AF41" i="6"/>
  <c r="AE41" i="6"/>
  <c r="AD41" i="6"/>
  <c r="AG40" i="6"/>
  <c r="AF40" i="6"/>
  <c r="AE40" i="6"/>
  <c r="AD40" i="6"/>
  <c r="AG38" i="6"/>
  <c r="AF38" i="6"/>
  <c r="AE38" i="6"/>
  <c r="AD38" i="6"/>
  <c r="AC38" i="6" s="1"/>
  <c r="AG37" i="6"/>
  <c r="AF37" i="6"/>
  <c r="AE37" i="6"/>
  <c r="AD37" i="6"/>
  <c r="AG36" i="6"/>
  <c r="AF36" i="6"/>
  <c r="AE36" i="6"/>
  <c r="AD36" i="6"/>
  <c r="AG35" i="6"/>
  <c r="AF35" i="6"/>
  <c r="AE35" i="6"/>
  <c r="AD35" i="6"/>
  <c r="AG34" i="6"/>
  <c r="AF34" i="6"/>
  <c r="AE34" i="6"/>
  <c r="AD34" i="6"/>
  <c r="AG33" i="6"/>
  <c r="AF33" i="6"/>
  <c r="AE33" i="6"/>
  <c r="AD33" i="6"/>
  <c r="AF31" i="6"/>
  <c r="AE31" i="6"/>
  <c r="AD31" i="6"/>
  <c r="AF30" i="6"/>
  <c r="AE30" i="6"/>
  <c r="AD30" i="6"/>
  <c r="AF29" i="6"/>
  <c r="AE29" i="6"/>
  <c r="AD29" i="6"/>
  <c r="AF28" i="6"/>
  <c r="AE28" i="6"/>
  <c r="AD28" i="6"/>
  <c r="AF27" i="6"/>
  <c r="AE27" i="6"/>
  <c r="AD27" i="6"/>
  <c r="AG56" i="7"/>
  <c r="AF56" i="7"/>
  <c r="AE56" i="7"/>
  <c r="AD56" i="7"/>
  <c r="AC56" i="6" l="1"/>
  <c r="AC35" i="6"/>
  <c r="AC22" i="6"/>
  <c r="AC18" i="6"/>
  <c r="AC36" i="6"/>
  <c r="AC28" i="6"/>
  <c r="AC30" i="6"/>
  <c r="AC40" i="6"/>
  <c r="AC17" i="6"/>
  <c r="AC20" i="6"/>
  <c r="AC34" i="6"/>
  <c r="AC42" i="6"/>
  <c r="AC41" i="6"/>
  <c r="AC44" i="6"/>
  <c r="AC23" i="6"/>
  <c r="AC24" i="6"/>
  <c r="AC25" i="6"/>
  <c r="AC59" i="6"/>
  <c r="AC58" i="6" s="1"/>
  <c r="AC37" i="6"/>
  <c r="AC19" i="6"/>
  <c r="AC43" i="6"/>
  <c r="AC21" i="6"/>
  <c r="AG65" i="7"/>
  <c r="AF65" i="7"/>
  <c r="AC67" i="7"/>
  <c r="AD65" i="7"/>
  <c r="AC62" i="7"/>
  <c r="AC64" i="7"/>
  <c r="AC63" i="7"/>
  <c r="AE58" i="6"/>
  <c r="AC27" i="6"/>
  <c r="AC29" i="6"/>
  <c r="AC31" i="6"/>
  <c r="M69" i="7"/>
  <c r="AC66" i="7"/>
  <c r="AC46" i="6"/>
  <c r="AC33" i="6"/>
  <c r="AC33" i="7"/>
  <c r="I69" i="7"/>
  <c r="Q69" i="7"/>
  <c r="Y69" i="7"/>
  <c r="U69" i="7"/>
  <c r="E69" i="7"/>
  <c r="AC56" i="7"/>
  <c r="AF61" i="7"/>
  <c r="AD61" i="7"/>
  <c r="AC61" i="7" s="1"/>
  <c r="AF60" i="7"/>
  <c r="AD60" i="7"/>
  <c r="AC60" i="7" s="1"/>
  <c r="AG59" i="7"/>
  <c r="AG58" i="7" s="1"/>
  <c r="AF59" i="7"/>
  <c r="AE59" i="7"/>
  <c r="AE58" i="7" s="1"/>
  <c r="AD59" i="7"/>
  <c r="AG57" i="7"/>
  <c r="AF57" i="7"/>
  <c r="AD57" i="7"/>
  <c r="AE57" i="7"/>
  <c r="AG55" i="7"/>
  <c r="AF55" i="7"/>
  <c r="AE55" i="7"/>
  <c r="AE52" i="7"/>
  <c r="AE53" i="7"/>
  <c r="AE54" i="7"/>
  <c r="AD55" i="7"/>
  <c r="AG54" i="7"/>
  <c r="AF54" i="7"/>
  <c r="AD54" i="7"/>
  <c r="AG53" i="7"/>
  <c r="AG52" i="7"/>
  <c r="AF53" i="7"/>
  <c r="AD53" i="7"/>
  <c r="AF52" i="7"/>
  <c r="AD52" i="7"/>
  <c r="AE25" i="7"/>
  <c r="AG25" i="7"/>
  <c r="AF25" i="7"/>
  <c r="AG46" i="7"/>
  <c r="AF46" i="7"/>
  <c r="AD46" i="7"/>
  <c r="AD45" i="7" s="1"/>
  <c r="AG44" i="7"/>
  <c r="AF44" i="7"/>
  <c r="AD44" i="7"/>
  <c r="AE44" i="7"/>
  <c r="AG43" i="7"/>
  <c r="AF43" i="7"/>
  <c r="AE43" i="7"/>
  <c r="AE40" i="7"/>
  <c r="AE41" i="7"/>
  <c r="AE42" i="7"/>
  <c r="AD43" i="7"/>
  <c r="AG42" i="7"/>
  <c r="AF42" i="7"/>
  <c r="AD42" i="7"/>
  <c r="AG41" i="7"/>
  <c r="AG40" i="7"/>
  <c r="AF41" i="7"/>
  <c r="AD41" i="7"/>
  <c r="AF40" i="7"/>
  <c r="AD40" i="7"/>
  <c r="AF38" i="7"/>
  <c r="AE38" i="7"/>
  <c r="AD38" i="7"/>
  <c r="AF37" i="7"/>
  <c r="AE37" i="7"/>
  <c r="AD37" i="7"/>
  <c r="AF36" i="7"/>
  <c r="AE36" i="7"/>
  <c r="AD36" i="7"/>
  <c r="AF35" i="7"/>
  <c r="AF34" i="7"/>
  <c r="AE35" i="7"/>
  <c r="AD35" i="7"/>
  <c r="AE34" i="7"/>
  <c r="AD34" i="7"/>
  <c r="AG31" i="7"/>
  <c r="AF31" i="7"/>
  <c r="AE31" i="7"/>
  <c r="AD31" i="7"/>
  <c r="AG30" i="7"/>
  <c r="AF30" i="7"/>
  <c r="AF27" i="7"/>
  <c r="AF28" i="7"/>
  <c r="AF29" i="7"/>
  <c r="AE30" i="7"/>
  <c r="AD30" i="7"/>
  <c r="AG29" i="7"/>
  <c r="AE29" i="7"/>
  <c r="AE27" i="7"/>
  <c r="AE28" i="7"/>
  <c r="AD29" i="7"/>
  <c r="AG28" i="7"/>
  <c r="AD28" i="7"/>
  <c r="AG27" i="7"/>
  <c r="AG26" i="7" s="1"/>
  <c r="AD27" i="7"/>
  <c r="AG24" i="7"/>
  <c r="AF24" i="7"/>
  <c r="AE24" i="7"/>
  <c r="AG23" i="7"/>
  <c r="AF23" i="7"/>
  <c r="AE23" i="7"/>
  <c r="AG22" i="7"/>
  <c r="AF22" i="7"/>
  <c r="AE22" i="7"/>
  <c r="AG21" i="7"/>
  <c r="AF21" i="7"/>
  <c r="AE21" i="7"/>
  <c r="AG20" i="7"/>
  <c r="AF20" i="7"/>
  <c r="AE20" i="7"/>
  <c r="AG19" i="7"/>
  <c r="AG17" i="7"/>
  <c r="AG18" i="7"/>
  <c r="AF19" i="7"/>
  <c r="AE19" i="7"/>
  <c r="AF18" i="7"/>
  <c r="AF17" i="7"/>
  <c r="AE18" i="7"/>
  <c r="AE17" i="7"/>
  <c r="AG57" i="6"/>
  <c r="AF57" i="6"/>
  <c r="AE57" i="6"/>
  <c r="AD57" i="6"/>
  <c r="AG55" i="6"/>
  <c r="AF55" i="6"/>
  <c r="AE55" i="6"/>
  <c r="AD55" i="6"/>
  <c r="AG54" i="6"/>
  <c r="AF54" i="6"/>
  <c r="AE54" i="6"/>
  <c r="AD54" i="6"/>
  <c r="AG53" i="6"/>
  <c r="AF53" i="6"/>
  <c r="AE53" i="6"/>
  <c r="AD53" i="6"/>
  <c r="AG52" i="6"/>
  <c r="AF52" i="6"/>
  <c r="AE52" i="6"/>
  <c r="AD52" i="6"/>
  <c r="AG51" i="6"/>
  <c r="AF51" i="6"/>
  <c r="AE51" i="6"/>
  <c r="AD51" i="6"/>
  <c r="AB60" i="6"/>
  <c r="Z60" i="6"/>
  <c r="AA60" i="6"/>
  <c r="Y60" i="6"/>
  <c r="X60" i="6"/>
  <c r="V60" i="6"/>
  <c r="W60" i="6"/>
  <c r="U60" i="6"/>
  <c r="T60" i="6"/>
  <c r="R60" i="6"/>
  <c r="S60" i="6"/>
  <c r="Q60" i="6"/>
  <c r="P60" i="6"/>
  <c r="N60" i="6"/>
  <c r="O60" i="6"/>
  <c r="M60" i="6"/>
  <c r="L60" i="6"/>
  <c r="J60" i="6"/>
  <c r="K60" i="6"/>
  <c r="I60" i="6"/>
  <c r="H60" i="6"/>
  <c r="G60" i="6"/>
  <c r="F60" i="6"/>
  <c r="E60" i="6"/>
  <c r="AG39" i="6"/>
  <c r="AF39" i="6"/>
  <c r="AG51" i="7" l="1"/>
  <c r="AD26" i="7"/>
  <c r="AG50" i="7"/>
  <c r="AD51" i="7"/>
  <c r="AE51" i="7"/>
  <c r="AF51" i="7"/>
  <c r="AC65" i="7"/>
  <c r="AD58" i="7"/>
  <c r="AF16" i="7"/>
  <c r="AF58" i="7"/>
  <c r="AF50" i="7" s="1"/>
  <c r="AG16" i="7"/>
  <c r="AD16" i="7"/>
  <c r="AE16" i="7"/>
  <c r="AG61" i="6"/>
  <c r="AE50" i="6"/>
  <c r="AG50" i="6"/>
  <c r="AF50" i="6"/>
  <c r="AD45" i="6"/>
  <c r="AD32" i="6"/>
  <c r="AE45" i="6"/>
  <c r="AF45" i="6"/>
  <c r="AF32" i="6"/>
  <c r="AG45" i="6"/>
  <c r="AG32" i="6"/>
  <c r="AE32" i="6"/>
  <c r="AD39" i="6"/>
  <c r="AE39" i="6"/>
  <c r="AE26" i="7"/>
  <c r="AF26" i="7"/>
  <c r="AB70" i="7"/>
  <c r="AF45" i="7"/>
  <c r="AF39" i="7"/>
  <c r="AG69" i="7"/>
  <c r="AE32" i="7"/>
  <c r="AF32" i="7"/>
  <c r="AG32" i="7"/>
  <c r="AG45" i="7"/>
  <c r="AD32" i="7"/>
  <c r="AD39" i="7"/>
  <c r="AG39" i="7"/>
  <c r="AE39" i="7"/>
  <c r="AE45" i="7"/>
  <c r="AD16" i="6"/>
  <c r="AD50" i="6"/>
  <c r="AG26" i="6"/>
  <c r="AG16" i="6"/>
  <c r="AF26" i="6"/>
  <c r="AF16" i="6"/>
  <c r="AD26" i="6"/>
  <c r="AE26" i="6"/>
  <c r="AE16" i="6"/>
  <c r="L70" i="7"/>
  <c r="AC55" i="6"/>
  <c r="AC46" i="7"/>
  <c r="AC45" i="7" s="1"/>
  <c r="AB62" i="6"/>
  <c r="T62" i="6"/>
  <c r="AC19" i="7"/>
  <c r="AC53" i="7"/>
  <c r="M61" i="6"/>
  <c r="Q61" i="6"/>
  <c r="U61" i="6"/>
  <c r="Y61" i="6"/>
  <c r="AC53" i="6"/>
  <c r="AC54" i="6"/>
  <c r="I61" i="6"/>
  <c r="E61" i="6"/>
  <c r="T70" i="7"/>
  <c r="AC24" i="7"/>
  <c r="AC27" i="7"/>
  <c r="AC35" i="7"/>
  <c r="AC40" i="7"/>
  <c r="AC43" i="7"/>
  <c r="AC18" i="7"/>
  <c r="AC57" i="7"/>
  <c r="AC17" i="7"/>
  <c r="AC21" i="7"/>
  <c r="AC23" i="7"/>
  <c r="AC36" i="7"/>
  <c r="AC25" i="7"/>
  <c r="AC52" i="6"/>
  <c r="AC51" i="6"/>
  <c r="AC34" i="7"/>
  <c r="AC57" i="6"/>
  <c r="AC28" i="7"/>
  <c r="AC30" i="7"/>
  <c r="AC31" i="7"/>
  <c r="AC42" i="7"/>
  <c r="AC59" i="7"/>
  <c r="AC58" i="7" s="1"/>
  <c r="AC44" i="7"/>
  <c r="AC20" i="7"/>
  <c r="AC29" i="7"/>
  <c r="AC38" i="7"/>
  <c r="AC22" i="7"/>
  <c r="AC41" i="7"/>
  <c r="AC37" i="7"/>
  <c r="AC55" i="7"/>
  <c r="AC52" i="7"/>
  <c r="AC54" i="7"/>
  <c r="L62" i="6"/>
  <c r="AD68" i="7" l="1"/>
  <c r="AD50" i="7"/>
  <c r="AC16" i="7"/>
  <c r="AE50" i="7"/>
  <c r="AG68" i="7"/>
  <c r="AC26" i="7"/>
  <c r="M70" i="7"/>
  <c r="U70" i="7"/>
  <c r="AC16" i="6"/>
  <c r="AC50" i="6"/>
  <c r="M62" i="6"/>
  <c r="AC39" i="6"/>
  <c r="AC26" i="6"/>
  <c r="U62" i="6"/>
  <c r="AC45" i="6"/>
  <c r="AC32" i="6"/>
  <c r="E62" i="6"/>
  <c r="AD60" i="6"/>
  <c r="AE60" i="6"/>
  <c r="AE68" i="7"/>
  <c r="AC39" i="7"/>
  <c r="AC32" i="7"/>
  <c r="AC51" i="7"/>
  <c r="E70" i="7"/>
  <c r="AC69" i="7" l="1"/>
  <c r="AC61" i="6"/>
  <c r="AC50" i="7"/>
  <c r="AC68" i="7"/>
  <c r="AF68" i="7"/>
  <c r="AG60" i="6"/>
  <c r="AC60" i="6"/>
  <c r="AF60" i="6"/>
</calcChain>
</file>

<file path=xl/sharedStrings.xml><?xml version="1.0" encoding="utf-8"?>
<sst xmlns="http://schemas.openxmlformats.org/spreadsheetml/2006/main" count="344" uniqueCount="137">
  <si>
    <r>
      <t xml:space="preserve">do </t>
    </r>
    <r>
      <rPr>
        <i/>
        <sz val="10"/>
        <rFont val="Calibri"/>
        <family val="2"/>
        <charset val="238"/>
      </rPr>
      <t>Programu studiów na kierunku filologia - studia pierwszego stopnia o profilu praktycznym,</t>
    </r>
    <r>
      <rPr>
        <sz val="10"/>
        <rFont val="Calibri"/>
        <family val="2"/>
        <charset val="238"/>
      </rPr>
      <t xml:space="preserve"> </t>
    </r>
  </si>
  <si>
    <t>obowiązuje I rok od r.a. 2023/2024</t>
  </si>
  <si>
    <t xml:space="preserve">PLAN  STUDIÓW  NIESTACJONARNYCH  I stopnia                 </t>
  </si>
  <si>
    <t>PROFIL: PRAKTYCZNY</t>
  </si>
  <si>
    <t>KIERUNEK: FILOLOGIA</t>
  </si>
  <si>
    <t>w zakresie: JĘZYKA ANGIELSKIEGO/NIEMIECKIEGO</t>
  </si>
  <si>
    <t>specjalizacja: NAUCZYCIELSKA</t>
  </si>
  <si>
    <t>LP.</t>
  </si>
  <si>
    <t>Nazwa przedmiotu</t>
  </si>
  <si>
    <t>Forma zaliczenia zajęć</t>
  </si>
  <si>
    <t>Forma zaliczenia przedmiotu</t>
  </si>
  <si>
    <t>ROK I</t>
  </si>
  <si>
    <t>ROK II</t>
  </si>
  <si>
    <t>ROK III</t>
  </si>
  <si>
    <t>Ogółem</t>
  </si>
  <si>
    <t>w tym:</t>
  </si>
  <si>
    <t>ECTS</t>
  </si>
  <si>
    <t>I sem.</t>
  </si>
  <si>
    <t>II sem.</t>
  </si>
  <si>
    <t>III sem.</t>
  </si>
  <si>
    <t>IV sem.</t>
  </si>
  <si>
    <t>V sem.</t>
  </si>
  <si>
    <t>VI sem.</t>
  </si>
  <si>
    <t>w.</t>
  </si>
  <si>
    <t>ćw.</t>
  </si>
  <si>
    <t>lab./p.</t>
  </si>
  <si>
    <r>
      <t>Moduł 1. P</t>
    </r>
    <r>
      <rPr>
        <b/>
        <i/>
        <sz val="8"/>
        <color rgb="FF000000"/>
        <rFont val="Arial"/>
        <family val="2"/>
        <charset val="238"/>
      </rPr>
      <t>rzedmioty interdyscyplinarne</t>
    </r>
  </si>
  <si>
    <t>Historia filozofii</t>
  </si>
  <si>
    <t>Zo 2</t>
  </si>
  <si>
    <t>Zo II</t>
  </si>
  <si>
    <t>Technologie informacyjne</t>
  </si>
  <si>
    <t>Zo 1</t>
  </si>
  <si>
    <t>Zo I</t>
  </si>
  <si>
    <t>Bezpieczeństwo i higiena pracy</t>
  </si>
  <si>
    <t>Z 1</t>
  </si>
  <si>
    <t>Z I</t>
  </si>
  <si>
    <t>Lektorat języka obcego</t>
  </si>
  <si>
    <t>Zo 1-3</t>
  </si>
  <si>
    <t>E III</t>
  </si>
  <si>
    <t>Kultura języka polskiego</t>
  </si>
  <si>
    <t>Ochrona własności intelektualnej</t>
  </si>
  <si>
    <t>Wykład ogólnowydziałowy 1</t>
  </si>
  <si>
    <t>Zo 3</t>
  </si>
  <si>
    <t>Zo III</t>
  </si>
  <si>
    <t>Wykład ogólnowydziałowy 2</t>
  </si>
  <si>
    <t>Wykład monograficzny</t>
  </si>
  <si>
    <t>Z 6</t>
  </si>
  <si>
    <t>Zo V</t>
  </si>
  <si>
    <r>
      <rPr>
        <b/>
        <sz val="8"/>
        <color rgb="FF000000"/>
        <rFont val="Arial"/>
        <family val="2"/>
        <charset val="238"/>
      </rPr>
      <t xml:space="preserve">Moduł 2. </t>
    </r>
    <r>
      <rPr>
        <b/>
        <i/>
        <sz val="8"/>
        <color rgb="FF000000"/>
        <rFont val="Arial"/>
        <family val="2"/>
        <charset val="238"/>
      </rPr>
      <t>Praktyczna nauka języka angielskiego/niemieckiego</t>
    </r>
  </si>
  <si>
    <t>Praktyczna nauka języka angielskiego/ niemieckiego - słuchanie i mówienie</t>
  </si>
  <si>
    <t xml:space="preserve">Zo 1-6 </t>
  </si>
  <si>
    <t>E II,IV,VI</t>
  </si>
  <si>
    <t>Praktyczna nauka języka angielskiego/ niemieckiego - czytanie i mówienie</t>
  </si>
  <si>
    <t xml:space="preserve">Praktyczna nauka języka angielskiego/ niemieckiego - pisanie </t>
  </si>
  <si>
    <t>Praktyczna nauka języka angielskiego/ niemieckiego - gramatyka praktyczna</t>
  </si>
  <si>
    <t>Zo 1-6</t>
  </si>
  <si>
    <t>Praktyczna nauka języka angielskiego/ niemieckiego - fonetyka praktyczna</t>
  </si>
  <si>
    <t>Zo 1-3, 5</t>
  </si>
  <si>
    <r>
      <rPr>
        <b/>
        <sz val="8"/>
        <color rgb="FF000000"/>
        <rFont val="Arial"/>
        <family val="2"/>
        <charset val="238"/>
      </rPr>
      <t xml:space="preserve">Moduł 3. </t>
    </r>
    <r>
      <rPr>
        <b/>
        <i/>
        <sz val="8"/>
        <color rgb="FF000000"/>
        <rFont val="Arial"/>
        <family val="2"/>
        <charset val="238"/>
      </rPr>
      <t>Wiedza o języku i komunikacji</t>
    </r>
  </si>
  <si>
    <t>Wstęp do językoznawstwa</t>
  </si>
  <si>
    <t>Zo1</t>
  </si>
  <si>
    <t>Wstęp do językoznawstwa angielskiego/niemieckiego</t>
  </si>
  <si>
    <t>Zo2</t>
  </si>
  <si>
    <t>E IV</t>
  </si>
  <si>
    <t>Gramatyka opisowa</t>
  </si>
  <si>
    <t>Teoretyczne podstawy uczenia się języków obcych</t>
  </si>
  <si>
    <t>Wiedza o akwizycji i nauce języków 1</t>
  </si>
  <si>
    <t>Zo 5</t>
  </si>
  <si>
    <t>Gramatyka kontrastywna</t>
  </si>
  <si>
    <t>Zo 3-4</t>
  </si>
  <si>
    <t>Zo II-III</t>
  </si>
  <si>
    <r>
      <rPr>
        <b/>
        <sz val="8"/>
        <color rgb="FF000000"/>
        <rFont val="Arial"/>
        <family val="2"/>
        <charset val="238"/>
      </rPr>
      <t xml:space="preserve">Moduł 4. </t>
    </r>
    <r>
      <rPr>
        <b/>
        <i/>
        <sz val="8"/>
        <color rgb="FF000000"/>
        <rFont val="Arial"/>
        <family val="2"/>
        <charset val="238"/>
      </rPr>
      <t>Wiedza o literaturze, kulturze i historii</t>
    </r>
  </si>
  <si>
    <t>Wstęp do literaturoznawstwa</t>
  </si>
  <si>
    <t xml:space="preserve"> Zo II</t>
  </si>
  <si>
    <t>Historia krajów angielskiego/ niemieckiego obszaru językowego</t>
  </si>
  <si>
    <t>Zo 1-2</t>
  </si>
  <si>
    <t>Zo I-II</t>
  </si>
  <si>
    <t>Wiedza o krajach angielskiego/ niemieckiego obszaru językowego</t>
  </si>
  <si>
    <t>E II</t>
  </si>
  <si>
    <t>Literatura brytyjska/ niemieckiego obszaru językowego</t>
  </si>
  <si>
    <t>Zo 3-5</t>
  </si>
  <si>
    <t>Literatura amerykańska/ Literatura pogranicza polsko-niemieckiego</t>
  </si>
  <si>
    <t xml:space="preserve">E II </t>
  </si>
  <si>
    <r>
      <t xml:space="preserve">Moduł 5. </t>
    </r>
    <r>
      <rPr>
        <b/>
        <i/>
        <sz val="7.5"/>
        <color rgb="FF000000"/>
        <rFont val="Arial"/>
        <family val="2"/>
        <charset val="238"/>
      </rPr>
      <t>Dyplomowanie</t>
    </r>
  </si>
  <si>
    <t>Seminarium dyplomowe</t>
  </si>
  <si>
    <t>Zo 4-6</t>
  </si>
  <si>
    <t>Zo IV-VI</t>
  </si>
  <si>
    <t>Pisanie akademickie</t>
  </si>
  <si>
    <t xml:space="preserve">Zo IV-V </t>
  </si>
  <si>
    <t>Praca dyplomowa</t>
  </si>
  <si>
    <t>Zo VI</t>
  </si>
  <si>
    <t>Egzamin dyplomowy</t>
  </si>
  <si>
    <t>Zo 5-6</t>
  </si>
  <si>
    <t>E VI</t>
  </si>
  <si>
    <r>
      <rPr>
        <b/>
        <sz val="8"/>
        <color rgb="FF000000"/>
        <rFont val="Arial"/>
        <family val="2"/>
        <charset val="238"/>
      </rPr>
      <t xml:space="preserve">Moduł 6. (obieralny) </t>
    </r>
    <r>
      <rPr>
        <b/>
        <i/>
        <sz val="8"/>
        <color rgb="FF000000"/>
        <rFont val="Arial"/>
        <family val="2"/>
        <charset val="238"/>
      </rPr>
      <t>Kształcenie nauczycielskie</t>
    </r>
  </si>
  <si>
    <t>Przygotowanie w zakresie psychologiczno-pedagogicznym</t>
  </si>
  <si>
    <t xml:space="preserve">Pedagogika ogólna </t>
  </si>
  <si>
    <t xml:space="preserve">Wprowadzenie do psychologii </t>
  </si>
  <si>
    <t>Psychologia rozwojowa i wychowawcza</t>
  </si>
  <si>
    <t>Zo III-IV</t>
  </si>
  <si>
    <t>Pedagogika szkolna</t>
  </si>
  <si>
    <t>Zo 4</t>
  </si>
  <si>
    <t>Zo IV</t>
  </si>
  <si>
    <t>Emisja głosu z ergonomią</t>
  </si>
  <si>
    <t>Zo 4-5</t>
  </si>
  <si>
    <t>Zo IV-V</t>
  </si>
  <si>
    <t>Elementy pedagogiki specjalnej</t>
  </si>
  <si>
    <t>Przygotowanie w zakresie dydaktycznym</t>
  </si>
  <si>
    <t xml:space="preserve">Podstawy dydaktyki </t>
  </si>
  <si>
    <t>Dydaktyka języka angielskiego/niemieckiego 1</t>
  </si>
  <si>
    <t>Projekt edukacyjny 1</t>
  </si>
  <si>
    <t>Warsztat nauczyciela języka angielskiego/niemieckiego 1</t>
  </si>
  <si>
    <t xml:space="preserve">Zo V-VI </t>
  </si>
  <si>
    <t>Materiały dydaktyczne w nauce języka angielskiego/niemieckiego 1</t>
  </si>
  <si>
    <t>Fonetyka praktyczna w pracy nauczyciela</t>
  </si>
  <si>
    <r>
      <rPr>
        <b/>
        <sz val="8"/>
        <color rgb="FF000000"/>
        <rFont val="Arial"/>
        <family val="2"/>
        <charset val="238"/>
      </rPr>
      <t xml:space="preserve">Moduł 7. </t>
    </r>
    <r>
      <rPr>
        <b/>
        <i/>
        <sz val="8"/>
        <color rgb="FF000000"/>
        <rFont val="Arial"/>
        <family val="2"/>
        <charset val="238"/>
      </rPr>
      <t xml:space="preserve">Praktyka </t>
    </r>
  </si>
  <si>
    <t>Praktyka psychologiczno-pedagogiczna</t>
  </si>
  <si>
    <t>Praktyka w zakresie nauczania języka angielskiego/niemieckiego w szkole podstawowej</t>
  </si>
  <si>
    <t>RAZEM</t>
  </si>
  <si>
    <t>specjalizacja: TRANSLATORSKA</t>
  </si>
  <si>
    <r>
      <rPr>
        <b/>
        <sz val="8"/>
        <color rgb="FF000000"/>
        <rFont val="Arial"/>
        <family val="2"/>
        <charset val="238"/>
      </rPr>
      <t xml:space="preserve">Moduł 1. </t>
    </r>
    <r>
      <rPr>
        <b/>
        <i/>
        <sz val="8"/>
        <color rgb="FF000000"/>
        <rFont val="Arial"/>
        <family val="2"/>
        <charset val="238"/>
      </rPr>
      <t>Przedmioty interdyscyplinarne</t>
    </r>
  </si>
  <si>
    <r>
      <t xml:space="preserve">Moduł 2. </t>
    </r>
    <r>
      <rPr>
        <b/>
        <i/>
        <sz val="8"/>
        <color rgb="FF000000"/>
        <rFont val="Arial"/>
        <family val="2"/>
        <charset val="238"/>
      </rPr>
      <t>Praktyczna nauka języka angielskiego</t>
    </r>
    <r>
      <rPr>
        <b/>
        <sz val="8"/>
        <color rgb="FF000000"/>
        <rFont val="Arial"/>
        <family val="2"/>
        <charset val="238"/>
      </rPr>
      <t>/niemieckiego</t>
    </r>
  </si>
  <si>
    <r>
      <t xml:space="preserve">Moduł 5. </t>
    </r>
    <r>
      <rPr>
        <b/>
        <i/>
        <sz val="8"/>
        <color rgb="FF000000"/>
        <rFont val="Arial"/>
        <family val="2"/>
        <charset val="238"/>
      </rPr>
      <t>Dyplomowanie</t>
    </r>
  </si>
  <si>
    <r>
      <rPr>
        <b/>
        <sz val="8"/>
        <color rgb="FF000000"/>
        <rFont val="Arial"/>
        <family val="2"/>
        <charset val="238"/>
      </rPr>
      <t xml:space="preserve">Moduł 6. (obieralny) </t>
    </r>
    <r>
      <rPr>
        <b/>
        <i/>
        <sz val="8"/>
        <color rgb="FF000000"/>
        <rFont val="Arial"/>
        <family val="2"/>
        <charset val="238"/>
      </rPr>
      <t>Kształcenie translatorskie</t>
    </r>
  </si>
  <si>
    <t>Podstawy translatoryki</t>
  </si>
  <si>
    <t>Warsztat tłumacza 1</t>
  </si>
  <si>
    <t>Przekład pisemny</t>
  </si>
  <si>
    <t>Rozumienie tekstów fachowych</t>
  </si>
  <si>
    <t>Tłumaczenia ustne 1</t>
  </si>
  <si>
    <t>Zo V-VI</t>
  </si>
  <si>
    <t>Komunikacja interpersonalna dla tłumaczy 1</t>
  </si>
  <si>
    <t>Projekt translatorski 1</t>
  </si>
  <si>
    <r>
      <rPr>
        <b/>
        <sz val="8"/>
        <color rgb="FF000000"/>
        <rFont val="Arial"/>
        <family val="2"/>
        <charset val="238"/>
      </rPr>
      <t xml:space="preserve">Moduł 7. </t>
    </r>
    <r>
      <rPr>
        <b/>
        <i/>
        <sz val="8"/>
        <color rgb="FF000000"/>
        <rFont val="Arial"/>
        <family val="2"/>
        <charset val="238"/>
      </rPr>
      <t>Praktyka</t>
    </r>
  </si>
  <si>
    <t>Praktyka translatorska</t>
  </si>
  <si>
    <t xml:space="preserve">Załącznik nr 2a </t>
  </si>
  <si>
    <t>stanowiącego załącznik do Uchwały nr 34/000/2023 Senatu AJP</t>
  </si>
  <si>
    <t>z dnia 27 czerwca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</si>
</sst>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 x14ac:knownFonts="1">
    <font>
      <sz val="10"/>
      <name val="Arial CE"/>
      <charset val="238"/>
    </font>
    <font>
      <sz val="8"/>
      <name val="Arial CE"/>
      <charset val="238"/>
    </font>
    <font>
      <sz val="6"/>
      <name val="Arial CE"/>
      <charset val="238"/>
    </font>
    <font>
      <b/>
      <sz val="10"/>
      <name val="Arial CE"/>
      <charset val="238"/>
    </font>
    <font>
      <b/>
      <sz val="10"/>
      <name val="Cambria"/>
      <family val="1"/>
      <charset val="238"/>
    </font>
    <font>
      <b/>
      <u/>
      <sz val="10"/>
      <name val="Arial CE"/>
      <charset val="238"/>
    </font>
    <font>
      <sz val="9"/>
      <name val="Arial CE"/>
      <charset val="238"/>
    </font>
    <font>
      <sz val="9"/>
      <color indexed="10"/>
      <name val="Arial CE"/>
      <charset val="238"/>
    </font>
    <font>
      <b/>
      <i/>
      <sz val="9"/>
      <color indexed="10"/>
      <name val="Arial CE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color indexed="10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6"/>
      <name val="Arial"/>
      <family val="2"/>
      <charset val="238"/>
    </font>
    <font>
      <b/>
      <u/>
      <sz val="9"/>
      <name val="Arial"/>
      <family val="2"/>
      <charset val="238"/>
    </font>
    <font>
      <b/>
      <u/>
      <sz val="9"/>
      <color indexed="10"/>
      <name val="Arial"/>
      <family val="2"/>
      <charset val="238"/>
    </font>
    <font>
      <sz val="7.5"/>
      <name val="Arial"/>
      <family val="2"/>
      <charset val="238"/>
    </font>
    <font>
      <i/>
      <sz val="8"/>
      <color indexed="1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7"/>
      <color indexed="10"/>
      <name val="Arial"/>
      <family val="2"/>
      <charset val="238"/>
    </font>
    <font>
      <b/>
      <i/>
      <sz val="8"/>
      <name val="Arial"/>
      <family val="2"/>
      <charset val="238"/>
    </font>
    <font>
      <sz val="7.5"/>
      <color theme="9"/>
      <name val="Arial"/>
      <family val="2"/>
      <charset val="238"/>
    </font>
    <font>
      <i/>
      <sz val="8"/>
      <color theme="9"/>
      <name val="Arial"/>
      <family val="2"/>
      <charset val="238"/>
    </font>
    <font>
      <sz val="10"/>
      <color theme="9"/>
      <name val="Arial"/>
      <family val="2"/>
      <charset val="238"/>
    </font>
    <font>
      <sz val="6"/>
      <color rgb="FF00B050"/>
      <name val="Arial"/>
      <family val="2"/>
      <charset val="238"/>
    </font>
    <font>
      <sz val="8"/>
      <color rgb="FF00B050"/>
      <name val="Arial"/>
      <family val="2"/>
      <charset val="238"/>
    </font>
    <font>
      <i/>
      <sz val="8"/>
      <color rgb="FF00B050"/>
      <name val="Arial"/>
      <family val="2"/>
      <charset val="238"/>
    </font>
    <font>
      <b/>
      <sz val="8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strike/>
      <sz val="6"/>
      <color rgb="FF00B05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sz val="6"/>
      <color rgb="FF0070C0"/>
      <name val="Arial"/>
      <family val="2"/>
      <charset val="238"/>
    </font>
    <font>
      <sz val="8"/>
      <color rgb="FF0070C0"/>
      <name val="Arial"/>
      <family val="2"/>
      <charset val="238"/>
    </font>
    <font>
      <i/>
      <sz val="8"/>
      <color rgb="FF0070C0"/>
      <name val="Arial"/>
      <family val="2"/>
      <charset val="238"/>
    </font>
    <font>
      <sz val="10"/>
      <color rgb="FFED7D31"/>
      <name val="Arial"/>
      <family val="2"/>
      <charset val="238"/>
    </font>
    <font>
      <sz val="11"/>
      <color rgb="FF00B050"/>
      <name val="Calibri"/>
      <family val="2"/>
      <charset val="238"/>
    </font>
    <font>
      <b/>
      <sz val="7.5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i/>
      <strike/>
      <sz val="8"/>
      <color rgb="FF000000"/>
      <name val="Arial"/>
      <family val="2"/>
      <charset val="238"/>
    </font>
    <font>
      <i/>
      <strike/>
      <sz val="8"/>
      <color rgb="FFFF0000"/>
      <name val="Arial"/>
      <family val="2"/>
      <charset val="238"/>
    </font>
    <font>
      <strike/>
      <sz val="8"/>
      <name val="Arial"/>
      <family val="2"/>
      <charset val="238"/>
    </font>
    <font>
      <i/>
      <strike/>
      <sz val="8"/>
      <color indexed="10"/>
      <name val="Arial"/>
      <family val="2"/>
      <charset val="238"/>
    </font>
    <font>
      <b/>
      <strike/>
      <sz val="8"/>
      <name val="Arial"/>
      <family val="2"/>
      <charset val="238"/>
    </font>
    <font>
      <sz val="7.5"/>
      <color rgb="FF000000"/>
      <name val="Arial"/>
      <family val="2"/>
      <charset val="238"/>
    </font>
    <font>
      <b/>
      <i/>
      <sz val="7.5"/>
      <color rgb="FF00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1"/>
        <bgColor indexed="27"/>
      </patternFill>
    </fill>
    <fill>
      <patternFill patternType="solid">
        <fgColor indexed="42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23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6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2" fillId="0" borderId="0" xfId="0" applyFont="1" applyAlignment="1">
      <alignment horizontal="right" vertical="top"/>
    </xf>
    <xf numFmtId="0" fontId="23" fillId="0" borderId="0" xfId="0" applyFont="1" applyAlignment="1">
      <alignment horizontal="right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21" fillId="15" borderId="1" xfId="0" applyFont="1" applyFill="1" applyBorder="1" applyAlignment="1">
      <alignment horizontal="center" vertical="center"/>
    </xf>
    <xf numFmtId="0" fontId="21" fillId="12" borderId="1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7" fillId="7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8" fillId="0" borderId="9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8" fillId="12" borderId="1" xfId="0" applyFont="1" applyFill="1" applyBorder="1" applyAlignment="1">
      <alignment horizontal="left" vertical="center" wrapText="1"/>
    </xf>
    <xf numFmtId="0" fontId="29" fillId="12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8" fillId="0" borderId="0" xfId="0" applyFont="1"/>
    <xf numFmtId="0" fontId="36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/>
    </xf>
    <xf numFmtId="0" fontId="43" fillId="0" borderId="0" xfId="0" applyFont="1"/>
    <xf numFmtId="0" fontId="42" fillId="4" borderId="1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/>
    </xf>
    <xf numFmtId="0" fontId="32" fillId="8" borderId="6" xfId="0" applyFont="1" applyFill="1" applyBorder="1" applyAlignment="1">
      <alignment horizontal="center" vertical="center"/>
    </xf>
    <xf numFmtId="0" fontId="12" fillId="0" borderId="1" xfId="0" applyFont="1" applyBorder="1"/>
    <xf numFmtId="0" fontId="17" fillId="18" borderId="1" xfId="0" applyFont="1" applyFill="1" applyBorder="1" applyAlignment="1">
      <alignment horizontal="center" vertical="center"/>
    </xf>
    <xf numFmtId="0" fontId="44" fillId="19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9" fillId="0" borderId="0" xfId="0" applyFont="1"/>
    <xf numFmtId="0" fontId="50" fillId="0" borderId="1" xfId="0" applyFont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/>
    </xf>
    <xf numFmtId="0" fontId="51" fillId="5" borderId="1" xfId="0" applyFont="1" applyFill="1" applyBorder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28" fillId="19" borderId="1" xfId="0" applyFont="1" applyFill="1" applyBorder="1" applyAlignment="1">
      <alignment horizontal="left" vertical="center" wrapText="1"/>
    </xf>
    <xf numFmtId="0" fontId="29" fillId="19" borderId="1" xfId="0" applyFont="1" applyFill="1" applyBorder="1" applyAlignment="1">
      <alignment horizontal="center" vertical="center"/>
    </xf>
    <xf numFmtId="0" fontId="56" fillId="3" borderId="1" xfId="0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center" vertical="center"/>
    </xf>
    <xf numFmtId="0" fontId="56" fillId="4" borderId="1" xfId="0" applyFont="1" applyFill="1" applyBorder="1" applyAlignment="1">
      <alignment horizontal="center" vertical="center"/>
    </xf>
    <xf numFmtId="0" fontId="56" fillId="5" borderId="1" xfId="0" applyFont="1" applyFill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6" fillId="15" borderId="1" xfId="0" applyFont="1" applyFill="1" applyBorder="1" applyAlignment="1">
      <alignment horizontal="center" vertical="center"/>
    </xf>
    <xf numFmtId="0" fontId="57" fillId="19" borderId="1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19" borderId="1" xfId="0" applyFont="1" applyFill="1" applyBorder="1" applyAlignment="1">
      <alignment horizontal="center" vertical="center"/>
    </xf>
    <xf numFmtId="0" fontId="58" fillId="19" borderId="1" xfId="0" applyFont="1" applyFill="1" applyBorder="1" applyAlignment="1">
      <alignment horizontal="center" vertical="center"/>
    </xf>
    <xf numFmtId="0" fontId="59" fillId="19" borderId="1" xfId="0" applyFont="1" applyFill="1" applyBorder="1" applyAlignment="1">
      <alignment horizontal="center" vertical="center"/>
    </xf>
    <xf numFmtId="0" fontId="56" fillId="16" borderId="1" xfId="0" applyFont="1" applyFill="1" applyBorder="1" applyAlignment="1">
      <alignment horizontal="center" vertical="center"/>
    </xf>
    <xf numFmtId="0" fontId="56" fillId="17" borderId="1" xfId="0" applyFont="1" applyFill="1" applyBorder="1" applyAlignment="1">
      <alignment horizontal="center" vertical="center"/>
    </xf>
    <xf numFmtId="0" fontId="60" fillId="19" borderId="1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16" borderId="6" xfId="0" applyFont="1" applyFill="1" applyBorder="1" applyAlignment="1">
      <alignment horizontal="center" vertical="center"/>
    </xf>
    <xf numFmtId="0" fontId="29" fillId="16" borderId="17" xfId="0" applyFont="1" applyFill="1" applyBorder="1" applyAlignment="1">
      <alignment horizontal="center" vertical="center"/>
    </xf>
    <xf numFmtId="0" fontId="57" fillId="16" borderId="17" xfId="0" applyFont="1" applyFill="1" applyBorder="1" applyAlignment="1">
      <alignment horizontal="center" vertical="center"/>
    </xf>
    <xf numFmtId="0" fontId="57" fillId="16" borderId="6" xfId="0" applyFont="1" applyFill="1" applyBorder="1" applyAlignment="1">
      <alignment horizontal="center" vertical="center"/>
    </xf>
    <xf numFmtId="0" fontId="12" fillId="0" borderId="17" xfId="0" applyFont="1" applyBorder="1"/>
    <xf numFmtId="0" fontId="15" fillId="5" borderId="2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12" fillId="12" borderId="0" xfId="0" applyFont="1" applyFill="1"/>
    <xf numFmtId="0" fontId="28" fillId="19" borderId="9" xfId="0" applyFont="1" applyFill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61" fillId="3" borderId="1" xfId="0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center" vertical="center"/>
    </xf>
    <xf numFmtId="0" fontId="61" fillId="4" borderId="1" xfId="0" applyFont="1" applyFill="1" applyBorder="1" applyAlignment="1">
      <alignment horizontal="center" vertical="center"/>
    </xf>
    <xf numFmtId="0" fontId="63" fillId="4" borderId="1" xfId="0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45" fillId="13" borderId="1" xfId="0" applyFont="1" applyFill="1" applyBorder="1" applyAlignment="1">
      <alignment horizontal="center" vertical="center" wrapText="1"/>
    </xf>
    <xf numFmtId="0" fontId="45" fillId="3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64" fillId="0" borderId="9" xfId="0" applyFont="1" applyBorder="1" applyAlignment="1">
      <alignment horizontal="left" vertical="center" wrapText="1"/>
    </xf>
    <xf numFmtId="0" fontId="64" fillId="0" borderId="1" xfId="0" applyFont="1" applyBorder="1" applyAlignment="1">
      <alignment horizontal="left" vertical="center" wrapText="1"/>
    </xf>
    <xf numFmtId="0" fontId="64" fillId="12" borderId="1" xfId="0" applyFont="1" applyFill="1" applyBorder="1" applyAlignment="1">
      <alignment horizontal="left" vertical="center" wrapText="1"/>
    </xf>
    <xf numFmtId="0" fontId="64" fillId="0" borderId="9" xfId="0" applyFont="1" applyBorder="1" applyAlignment="1">
      <alignment horizontal="left" vertical="center"/>
    </xf>
    <xf numFmtId="0" fontId="64" fillId="19" borderId="1" xfId="0" applyFont="1" applyFill="1" applyBorder="1" applyAlignment="1">
      <alignment horizontal="left" vertical="center" wrapText="1"/>
    </xf>
    <xf numFmtId="0" fontId="34" fillId="2" borderId="5" xfId="0" applyFont="1" applyFill="1" applyBorder="1" applyAlignment="1">
      <alignment horizontal="center" vertical="center" textRotation="90" wrapText="1"/>
    </xf>
    <xf numFmtId="0" fontId="34" fillId="2" borderId="6" xfId="0" applyFont="1" applyFill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textRotation="90" wrapText="1"/>
    </xf>
    <xf numFmtId="0" fontId="15" fillId="6" borderId="1" xfId="0" applyFont="1" applyFill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/>
    </xf>
    <xf numFmtId="0" fontId="45" fillId="6" borderId="9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45" fillId="6" borderId="9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45" fillId="13" borderId="15" xfId="0" applyFont="1" applyFill="1" applyBorder="1" applyAlignment="1">
      <alignment horizontal="center" vertical="center"/>
    </xf>
    <xf numFmtId="0" fontId="17" fillId="13" borderId="3" xfId="0" applyFont="1" applyFill="1" applyBorder="1" applyAlignment="1">
      <alignment horizontal="center" vertical="center"/>
    </xf>
    <xf numFmtId="0" fontId="17" fillId="13" borderId="4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55" fillId="6" borderId="9" xfId="0" applyFont="1" applyFill="1" applyBorder="1" applyAlignment="1">
      <alignment horizontal="center" vertical="center"/>
    </xf>
    <xf numFmtId="0" fontId="55" fillId="6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17" fillId="7" borderId="1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/>
    </xf>
    <xf numFmtId="0" fontId="29" fillId="11" borderId="1" xfId="0" applyFont="1" applyFill="1" applyBorder="1" applyAlignment="1">
      <alignment horizontal="center" vertical="center"/>
    </xf>
    <xf numFmtId="0" fontId="29" fillId="19" borderId="1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48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textRotation="90" wrapText="1"/>
    </xf>
    <xf numFmtId="0" fontId="29" fillId="11" borderId="2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0" fontId="45" fillId="6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12" borderId="0" xfId="0" applyFont="1" applyFill="1" applyAlignment="1">
      <alignment horizontal="right" vertical="top"/>
    </xf>
    <xf numFmtId="0" fontId="20" fillId="0" borderId="18" xfId="0" applyFont="1" applyBorder="1" applyAlignment="1">
      <alignment horizontal="center" vertical="center" textRotation="90"/>
    </xf>
    <xf numFmtId="0" fontId="20" fillId="0" borderId="19" xfId="0" applyFont="1" applyBorder="1" applyAlignment="1">
      <alignment horizontal="center" vertical="center" textRotation="90"/>
    </xf>
    <xf numFmtId="0" fontId="17" fillId="6" borderId="19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35" fillId="8" borderId="18" xfId="0" applyFont="1" applyFill="1" applyBorder="1" applyAlignment="1">
      <alignment horizontal="center" vertical="center"/>
    </xf>
    <xf numFmtId="0" fontId="35" fillId="8" borderId="21" xfId="0" applyFont="1" applyFill="1" applyBorder="1" applyAlignment="1">
      <alignment horizontal="center" vertical="center"/>
    </xf>
    <xf numFmtId="0" fontId="35" fillId="8" borderId="22" xfId="0" applyFont="1" applyFill="1" applyBorder="1" applyAlignment="1">
      <alignment horizontal="center" vertical="center"/>
    </xf>
    <xf numFmtId="0" fontId="35" fillId="8" borderId="23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CCFFCC"/>
      <color rgb="FFCCFFFF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79"/>
  <sheetViews>
    <sheetView tabSelected="1" zoomScaleNormal="100" zoomScalePageLayoutView="125" workbookViewId="0">
      <selection activeCell="P24" sqref="P24"/>
    </sheetView>
  </sheetViews>
  <sheetFormatPr defaultColWidth="8.85546875" defaultRowHeight="12.75" x14ac:dyDescent="0.2"/>
  <cols>
    <col min="1" max="1" width="3" style="2" customWidth="1"/>
    <col min="2" max="2" width="26.85546875" style="2" customWidth="1"/>
    <col min="3" max="3" width="6.42578125" style="3" hidden="1" customWidth="1"/>
    <col min="4" max="4" width="6.42578125" style="3" customWidth="1"/>
    <col min="5" max="7" width="3.28515625" style="4" customWidth="1"/>
    <col min="8" max="8" width="3.28515625" style="5" customWidth="1"/>
    <col min="9" max="11" width="3.28515625" style="4" customWidth="1"/>
    <col min="12" max="12" width="3.28515625" style="5" customWidth="1"/>
    <col min="13" max="15" width="3.28515625" style="4" customWidth="1"/>
    <col min="16" max="16" width="3.28515625" style="5" customWidth="1"/>
    <col min="17" max="19" width="3.28515625" style="4" customWidth="1"/>
    <col min="20" max="20" width="3.28515625" style="5" customWidth="1"/>
    <col min="21" max="23" width="3.28515625" style="4" customWidth="1"/>
    <col min="24" max="24" width="3.28515625" style="5" customWidth="1"/>
    <col min="25" max="27" width="3.28515625" style="4" customWidth="1"/>
    <col min="28" max="28" width="3.28515625" style="5" customWidth="1"/>
    <col min="29" max="29" width="5.140625" style="7" customWidth="1"/>
    <col min="30" max="30" width="3.7109375" style="7" customWidth="1"/>
    <col min="31" max="31" width="5.28515625" style="7" customWidth="1"/>
    <col min="32" max="32" width="3.7109375" style="7" customWidth="1"/>
    <col min="33" max="33" width="3.7109375" style="6" customWidth="1"/>
    <col min="34" max="38" width="2.28515625" customWidth="1"/>
    <col min="39" max="43" width="2.42578125" customWidth="1"/>
    <col min="44" max="44" width="5.28515625" customWidth="1"/>
    <col min="45" max="45" width="3.7109375" customWidth="1"/>
    <col min="46" max="46" width="4.140625" customWidth="1"/>
    <col min="47" max="47" width="3.7109375" customWidth="1"/>
    <col min="48" max="48" width="4.42578125" customWidth="1"/>
  </cols>
  <sheetData>
    <row r="1" spans="1:38" x14ac:dyDescent="0.2">
      <c r="A1" s="197" t="s">
        <v>134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8"/>
      <c r="AI1" s="8"/>
      <c r="AJ1" s="8"/>
      <c r="AK1" s="8"/>
      <c r="AL1" s="8"/>
    </row>
    <row r="2" spans="1:38" x14ac:dyDescent="0.2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8"/>
      <c r="AI2" s="8"/>
      <c r="AJ2" s="8"/>
      <c r="AK2" s="8"/>
      <c r="AL2" s="8"/>
    </row>
    <row r="3" spans="1:38" x14ac:dyDescent="0.2">
      <c r="A3" s="223" t="s">
        <v>135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8"/>
      <c r="AI3" s="8"/>
      <c r="AJ3" s="8"/>
      <c r="AK3" s="8"/>
      <c r="AL3" s="8"/>
    </row>
    <row r="4" spans="1:38" x14ac:dyDescent="0.2">
      <c r="A4" s="223" t="s">
        <v>136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8"/>
      <c r="AI4" s="8"/>
      <c r="AJ4" s="8"/>
      <c r="AK4" s="8"/>
      <c r="AL4" s="8"/>
    </row>
    <row r="5" spans="1:38" ht="12.75" customHeight="1" x14ac:dyDescent="0.2">
      <c r="A5" s="198" t="s">
        <v>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9"/>
      <c r="AI5" s="9"/>
      <c r="AJ5" s="9"/>
      <c r="AK5" s="9"/>
      <c r="AL5" s="9"/>
    </row>
    <row r="6" spans="1:38" ht="12.75" customHeight="1" x14ac:dyDescent="0.2">
      <c r="A6" s="199" t="s">
        <v>2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10"/>
      <c r="AI6" s="10"/>
      <c r="AJ6" s="10"/>
      <c r="AK6" s="10"/>
      <c r="AL6" s="10"/>
    </row>
    <row r="7" spans="1:38" x14ac:dyDescent="0.2">
      <c r="A7" s="201" t="s">
        <v>3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11"/>
      <c r="AI7" s="11"/>
      <c r="AJ7" s="11"/>
      <c r="AK7" s="11"/>
      <c r="AL7" s="11"/>
    </row>
    <row r="8" spans="1:38" x14ac:dyDescent="0.2">
      <c r="A8" s="202" t="s">
        <v>4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12"/>
      <c r="AI8" s="12"/>
      <c r="AJ8" s="12"/>
      <c r="AK8" s="12"/>
      <c r="AL8" s="12"/>
    </row>
    <row r="9" spans="1:38" x14ac:dyDescent="0.2">
      <c r="A9" s="202" t="s">
        <v>5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12"/>
      <c r="AI9" s="12"/>
      <c r="AJ9" s="12"/>
      <c r="AK9" s="12"/>
      <c r="AL9" s="12"/>
    </row>
    <row r="10" spans="1:38" ht="8.2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spans="1:38" x14ac:dyDescent="0.2">
      <c r="A11" s="203" t="s">
        <v>6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13"/>
      <c r="AH11" s="13"/>
      <c r="AI11" s="13"/>
      <c r="AJ11" s="13"/>
      <c r="AK11" s="13"/>
      <c r="AL11" s="13"/>
    </row>
    <row r="12" spans="1:38" s="1" customFormat="1" ht="13.5" thickBot="1" x14ac:dyDescent="0.25">
      <c r="A12" s="211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</row>
    <row r="13" spans="1:38" s="14" customFormat="1" ht="12.75" customHeight="1" x14ac:dyDescent="0.2">
      <c r="A13" s="204" t="s">
        <v>7</v>
      </c>
      <c r="B13" s="153" t="s">
        <v>8</v>
      </c>
      <c r="C13" s="206" t="s">
        <v>9</v>
      </c>
      <c r="D13" s="209" t="s">
        <v>10</v>
      </c>
      <c r="E13" s="155" t="s">
        <v>11</v>
      </c>
      <c r="F13" s="155"/>
      <c r="G13" s="155"/>
      <c r="H13" s="155"/>
      <c r="I13" s="155"/>
      <c r="J13" s="155"/>
      <c r="K13" s="155"/>
      <c r="L13" s="155"/>
      <c r="M13" s="155" t="s">
        <v>12</v>
      </c>
      <c r="N13" s="155"/>
      <c r="O13" s="155"/>
      <c r="P13" s="155"/>
      <c r="Q13" s="155"/>
      <c r="R13" s="155"/>
      <c r="S13" s="155"/>
      <c r="T13" s="155"/>
      <c r="U13" s="155" t="s">
        <v>13</v>
      </c>
      <c r="V13" s="155"/>
      <c r="W13" s="155"/>
      <c r="X13" s="155"/>
      <c r="Y13" s="155"/>
      <c r="Z13" s="155"/>
      <c r="AA13" s="155"/>
      <c r="AB13" s="155"/>
      <c r="AC13" s="156" t="s">
        <v>14</v>
      </c>
      <c r="AD13" s="153" t="s">
        <v>15</v>
      </c>
      <c r="AE13" s="153"/>
      <c r="AF13" s="153"/>
      <c r="AG13" s="224" t="s">
        <v>16</v>
      </c>
    </row>
    <row r="14" spans="1:38" s="14" customFormat="1" x14ac:dyDescent="0.2">
      <c r="A14" s="205"/>
      <c r="B14" s="154"/>
      <c r="C14" s="207"/>
      <c r="D14" s="210"/>
      <c r="E14" s="150" t="s">
        <v>17</v>
      </c>
      <c r="F14" s="151"/>
      <c r="G14" s="152"/>
      <c r="H14" s="148" t="s">
        <v>16</v>
      </c>
      <c r="I14" s="150" t="s">
        <v>18</v>
      </c>
      <c r="J14" s="151"/>
      <c r="K14" s="152"/>
      <c r="L14" s="148" t="s">
        <v>16</v>
      </c>
      <c r="M14" s="150" t="s">
        <v>19</v>
      </c>
      <c r="N14" s="151"/>
      <c r="O14" s="152"/>
      <c r="P14" s="148" t="s">
        <v>16</v>
      </c>
      <c r="Q14" s="150" t="s">
        <v>20</v>
      </c>
      <c r="R14" s="151"/>
      <c r="S14" s="152"/>
      <c r="T14" s="148" t="s">
        <v>16</v>
      </c>
      <c r="U14" s="150" t="s">
        <v>21</v>
      </c>
      <c r="V14" s="151"/>
      <c r="W14" s="152"/>
      <c r="X14" s="148" t="s">
        <v>16</v>
      </c>
      <c r="Y14" s="150" t="s">
        <v>22</v>
      </c>
      <c r="Z14" s="151"/>
      <c r="AA14" s="152"/>
      <c r="AB14" s="148" t="s">
        <v>16</v>
      </c>
      <c r="AC14" s="157"/>
      <c r="AD14" s="154"/>
      <c r="AE14" s="154"/>
      <c r="AF14" s="154"/>
      <c r="AG14" s="225"/>
    </row>
    <row r="15" spans="1:38" s="14" customFormat="1" ht="18.95" customHeight="1" x14ac:dyDescent="0.2">
      <c r="A15" s="205"/>
      <c r="B15" s="154"/>
      <c r="C15" s="208"/>
      <c r="D15" s="210"/>
      <c r="E15" s="34" t="s">
        <v>23</v>
      </c>
      <c r="F15" s="34" t="s">
        <v>24</v>
      </c>
      <c r="G15" s="34" t="s">
        <v>25</v>
      </c>
      <c r="H15" s="149"/>
      <c r="I15" s="34" t="s">
        <v>23</v>
      </c>
      <c r="J15" s="34" t="s">
        <v>24</v>
      </c>
      <c r="K15" s="34" t="s">
        <v>25</v>
      </c>
      <c r="L15" s="149"/>
      <c r="M15" s="35" t="s">
        <v>23</v>
      </c>
      <c r="N15" s="35" t="s">
        <v>24</v>
      </c>
      <c r="O15" s="35" t="s">
        <v>25</v>
      </c>
      <c r="P15" s="149"/>
      <c r="Q15" s="35" t="s">
        <v>23</v>
      </c>
      <c r="R15" s="35" t="s">
        <v>24</v>
      </c>
      <c r="S15" s="35" t="s">
        <v>25</v>
      </c>
      <c r="T15" s="149"/>
      <c r="U15" s="36" t="s">
        <v>23</v>
      </c>
      <c r="V15" s="36" t="s">
        <v>24</v>
      </c>
      <c r="W15" s="36" t="s">
        <v>25</v>
      </c>
      <c r="X15" s="149"/>
      <c r="Y15" s="36" t="s">
        <v>23</v>
      </c>
      <c r="Z15" s="36" t="s">
        <v>24</v>
      </c>
      <c r="AA15" s="36" t="s">
        <v>25</v>
      </c>
      <c r="AB15" s="149"/>
      <c r="AC15" s="157"/>
      <c r="AD15" s="66" t="s">
        <v>23</v>
      </c>
      <c r="AE15" s="66" t="s">
        <v>24</v>
      </c>
      <c r="AF15" s="66" t="s">
        <v>25</v>
      </c>
      <c r="AG15" s="225"/>
      <c r="AI15" s="130"/>
    </row>
    <row r="16" spans="1:38" s="14" customFormat="1" ht="20.100000000000001" customHeight="1" x14ac:dyDescent="0.2">
      <c r="A16" s="161" t="s">
        <v>26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65">
        <f>SUM(AC17:AC25)</f>
        <v>165</v>
      </c>
      <c r="AD16" s="65">
        <f>SUM(AD17:AD25)</f>
        <v>75</v>
      </c>
      <c r="AE16" s="65">
        <f t="shared" ref="AE16:AF16" si="0">SUM(AE17:AE25)</f>
        <v>72</v>
      </c>
      <c r="AF16" s="65">
        <f t="shared" si="0"/>
        <v>18</v>
      </c>
      <c r="AG16" s="226">
        <f>SUM(AG17:AG25)</f>
        <v>17</v>
      </c>
    </row>
    <row r="17" spans="1:36" s="14" customFormat="1" ht="20.100000000000001" customHeight="1" x14ac:dyDescent="0.2">
      <c r="A17" s="68">
        <v>1</v>
      </c>
      <c r="B17" s="28" t="s">
        <v>27</v>
      </c>
      <c r="C17" s="64" t="s">
        <v>28</v>
      </c>
      <c r="D17" s="112" t="s">
        <v>29</v>
      </c>
      <c r="E17" s="105"/>
      <c r="F17" s="105"/>
      <c r="G17" s="105"/>
      <c r="H17" s="113"/>
      <c r="I17" s="37">
        <v>18</v>
      </c>
      <c r="J17" s="37"/>
      <c r="K17" s="37"/>
      <c r="L17" s="113">
        <v>2</v>
      </c>
      <c r="M17" s="107"/>
      <c r="N17" s="107"/>
      <c r="O17" s="107"/>
      <c r="P17" s="113"/>
      <c r="Q17" s="38"/>
      <c r="R17" s="38"/>
      <c r="S17" s="38"/>
      <c r="T17" s="30"/>
      <c r="U17" s="108"/>
      <c r="V17" s="108"/>
      <c r="W17" s="108"/>
      <c r="X17" s="113"/>
      <c r="Y17" s="39"/>
      <c r="Z17" s="39"/>
      <c r="AA17" s="39"/>
      <c r="AB17" s="30"/>
      <c r="AC17" s="140">
        <f t="shared" ref="AC17:AC24" si="1">AD17+AE17+AF17</f>
        <v>18</v>
      </c>
      <c r="AD17" s="109">
        <f>E17+I17+M17+Q17+U17+Y17</f>
        <v>18</v>
      </c>
      <c r="AE17" s="109">
        <f t="shared" ref="AE17:AE24" si="2">F17+J17+N17+R17+V17+Z17</f>
        <v>0</v>
      </c>
      <c r="AF17" s="109">
        <f t="shared" ref="AF17:AF24" si="3">G17+K17+O17+S17+W17+AA17</f>
        <v>0</v>
      </c>
      <c r="AG17" s="228">
        <f t="shared" ref="AG17:AG24" si="4">H17+L17+P17+T17+X17+AB17</f>
        <v>2</v>
      </c>
    </row>
    <row r="18" spans="1:36" s="14" customFormat="1" ht="20.100000000000001" customHeight="1" x14ac:dyDescent="0.2">
      <c r="A18" s="68">
        <v>2</v>
      </c>
      <c r="B18" s="28" t="s">
        <v>30</v>
      </c>
      <c r="C18" s="64" t="s">
        <v>31</v>
      </c>
      <c r="D18" s="112" t="s">
        <v>32</v>
      </c>
      <c r="E18" s="105"/>
      <c r="F18" s="105"/>
      <c r="G18" s="105">
        <v>18</v>
      </c>
      <c r="H18" s="113">
        <v>2</v>
      </c>
      <c r="I18" s="37"/>
      <c r="J18" s="37"/>
      <c r="K18" s="37"/>
      <c r="L18" s="113"/>
      <c r="M18" s="107"/>
      <c r="N18" s="107"/>
      <c r="O18" s="107"/>
      <c r="P18" s="113"/>
      <c r="Q18" s="38"/>
      <c r="R18" s="38"/>
      <c r="S18" s="38"/>
      <c r="T18" s="30"/>
      <c r="U18" s="108"/>
      <c r="V18" s="108"/>
      <c r="W18" s="108"/>
      <c r="X18" s="113"/>
      <c r="Y18" s="39"/>
      <c r="Z18" s="39"/>
      <c r="AA18" s="39"/>
      <c r="AB18" s="30"/>
      <c r="AC18" s="140">
        <f t="shared" si="1"/>
        <v>18</v>
      </c>
      <c r="AD18" s="109">
        <f t="shared" ref="AD18:AD24" si="5">E18+I18+M18+Q18+U18+Y18</f>
        <v>0</v>
      </c>
      <c r="AE18" s="109">
        <f t="shared" si="2"/>
        <v>0</v>
      </c>
      <c r="AF18" s="109">
        <f t="shared" si="3"/>
        <v>18</v>
      </c>
      <c r="AG18" s="228">
        <f t="shared" si="4"/>
        <v>2</v>
      </c>
      <c r="AI18" s="95"/>
    </row>
    <row r="19" spans="1:36" s="14" customFormat="1" ht="20.100000000000001" customHeight="1" x14ac:dyDescent="0.2">
      <c r="A19" s="69">
        <v>3</v>
      </c>
      <c r="B19" s="28" t="s">
        <v>33</v>
      </c>
      <c r="C19" s="64" t="s">
        <v>34</v>
      </c>
      <c r="D19" s="112" t="s">
        <v>35</v>
      </c>
      <c r="E19" s="105">
        <v>4</v>
      </c>
      <c r="F19" s="105"/>
      <c r="G19" s="105"/>
      <c r="H19" s="113">
        <v>0</v>
      </c>
      <c r="I19" s="37"/>
      <c r="J19" s="37"/>
      <c r="K19" s="37"/>
      <c r="L19" s="113"/>
      <c r="M19" s="107"/>
      <c r="N19" s="107"/>
      <c r="O19" s="107"/>
      <c r="P19" s="113"/>
      <c r="Q19" s="38"/>
      <c r="R19" s="38"/>
      <c r="S19" s="38"/>
      <c r="T19" s="30"/>
      <c r="U19" s="108"/>
      <c r="V19" s="108"/>
      <c r="W19" s="108"/>
      <c r="X19" s="113"/>
      <c r="Y19" s="39"/>
      <c r="Z19" s="39"/>
      <c r="AA19" s="39"/>
      <c r="AB19" s="30"/>
      <c r="AC19" s="140">
        <f t="shared" si="1"/>
        <v>4</v>
      </c>
      <c r="AD19" s="109">
        <f t="shared" si="5"/>
        <v>4</v>
      </c>
      <c r="AE19" s="109">
        <f t="shared" si="2"/>
        <v>0</v>
      </c>
      <c r="AF19" s="109">
        <f t="shared" si="3"/>
        <v>0</v>
      </c>
      <c r="AG19" s="228">
        <f t="shared" si="4"/>
        <v>0</v>
      </c>
    </row>
    <row r="20" spans="1:36" s="14" customFormat="1" ht="20.100000000000001" customHeight="1" x14ac:dyDescent="0.2">
      <c r="A20" s="69">
        <v>4</v>
      </c>
      <c r="B20" s="28" t="s">
        <v>36</v>
      </c>
      <c r="C20" s="64" t="s">
        <v>37</v>
      </c>
      <c r="D20" s="112" t="s">
        <v>38</v>
      </c>
      <c r="E20" s="105"/>
      <c r="F20" s="105">
        <v>18</v>
      </c>
      <c r="G20" s="105"/>
      <c r="H20" s="113">
        <v>2</v>
      </c>
      <c r="I20" s="37"/>
      <c r="J20" s="37">
        <v>18</v>
      </c>
      <c r="K20" s="37"/>
      <c r="L20" s="113">
        <v>2</v>
      </c>
      <c r="M20" s="107"/>
      <c r="N20" s="107">
        <v>18</v>
      </c>
      <c r="O20" s="107"/>
      <c r="P20" s="33">
        <v>2</v>
      </c>
      <c r="Q20" s="38"/>
      <c r="R20" s="38"/>
      <c r="S20" s="38"/>
      <c r="T20" s="30"/>
      <c r="U20" s="108"/>
      <c r="V20" s="108"/>
      <c r="W20" s="108"/>
      <c r="X20" s="113"/>
      <c r="Y20" s="39"/>
      <c r="Z20" s="39"/>
      <c r="AA20" s="39"/>
      <c r="AB20" s="30"/>
      <c r="AC20" s="140">
        <f t="shared" si="1"/>
        <v>54</v>
      </c>
      <c r="AD20" s="109">
        <f t="shared" si="5"/>
        <v>0</v>
      </c>
      <c r="AE20" s="109">
        <f t="shared" si="2"/>
        <v>54</v>
      </c>
      <c r="AF20" s="109">
        <f t="shared" si="3"/>
        <v>0</v>
      </c>
      <c r="AG20" s="228">
        <f t="shared" si="4"/>
        <v>6</v>
      </c>
    </row>
    <row r="21" spans="1:36" s="87" customFormat="1" ht="20.100000000000001" customHeight="1" x14ac:dyDescent="0.2">
      <c r="A21" s="69">
        <v>5</v>
      </c>
      <c r="B21" s="28" t="s">
        <v>39</v>
      </c>
      <c r="C21" s="82" t="s">
        <v>31</v>
      </c>
      <c r="D21" s="112" t="s">
        <v>32</v>
      </c>
      <c r="E21" s="105">
        <v>12</v>
      </c>
      <c r="F21" s="105">
        <v>18</v>
      </c>
      <c r="G21" s="105"/>
      <c r="H21" s="114">
        <v>3</v>
      </c>
      <c r="I21" s="83"/>
      <c r="J21" s="83"/>
      <c r="K21" s="83"/>
      <c r="L21" s="113"/>
      <c r="M21" s="107"/>
      <c r="N21" s="107"/>
      <c r="O21" s="107"/>
      <c r="P21" s="33"/>
      <c r="Q21" s="85"/>
      <c r="R21" s="85"/>
      <c r="S21" s="85"/>
      <c r="T21" s="84"/>
      <c r="U21" s="108"/>
      <c r="V21" s="108"/>
      <c r="W21" s="108"/>
      <c r="X21" s="113"/>
      <c r="Y21" s="86"/>
      <c r="Z21" s="86"/>
      <c r="AA21" s="86"/>
      <c r="AB21" s="84"/>
      <c r="AC21" s="140">
        <f t="shared" si="1"/>
        <v>30</v>
      </c>
      <c r="AD21" s="109">
        <f t="shared" si="5"/>
        <v>12</v>
      </c>
      <c r="AE21" s="109">
        <f t="shared" si="2"/>
        <v>18</v>
      </c>
      <c r="AF21" s="109">
        <f t="shared" si="3"/>
        <v>0</v>
      </c>
      <c r="AG21" s="228">
        <f t="shared" si="4"/>
        <v>3</v>
      </c>
      <c r="AI21" s="101"/>
    </row>
    <row r="22" spans="1:36" s="14" customFormat="1" ht="20.100000000000001" customHeight="1" x14ac:dyDescent="0.25">
      <c r="A22" s="69">
        <v>6</v>
      </c>
      <c r="B22" s="28" t="s">
        <v>40</v>
      </c>
      <c r="C22" s="96" t="s">
        <v>31</v>
      </c>
      <c r="D22" s="112" t="s">
        <v>32</v>
      </c>
      <c r="E22" s="105">
        <v>5</v>
      </c>
      <c r="F22" s="141"/>
      <c r="G22" s="105"/>
      <c r="H22" s="113">
        <v>1</v>
      </c>
      <c r="I22" s="97"/>
      <c r="J22" s="97"/>
      <c r="K22" s="97"/>
      <c r="L22" s="113"/>
      <c r="M22" s="107"/>
      <c r="N22" s="107"/>
      <c r="O22" s="107"/>
      <c r="P22" s="33"/>
      <c r="Q22" s="99"/>
      <c r="R22" s="99"/>
      <c r="S22" s="99"/>
      <c r="T22" s="98"/>
      <c r="U22" s="108"/>
      <c r="V22" s="108"/>
      <c r="W22" s="108"/>
      <c r="X22" s="113"/>
      <c r="Y22" s="100"/>
      <c r="Z22" s="100"/>
      <c r="AA22" s="100"/>
      <c r="AB22" s="98"/>
      <c r="AC22" s="140">
        <f t="shared" si="1"/>
        <v>5</v>
      </c>
      <c r="AD22" s="109">
        <f t="shared" si="5"/>
        <v>5</v>
      </c>
      <c r="AE22" s="109">
        <f t="shared" si="2"/>
        <v>0</v>
      </c>
      <c r="AF22" s="109">
        <f t="shared" si="3"/>
        <v>0</v>
      </c>
      <c r="AG22" s="228">
        <f t="shared" si="4"/>
        <v>1</v>
      </c>
      <c r="AI22" s="102"/>
    </row>
    <row r="23" spans="1:36" s="14" customFormat="1" ht="20.100000000000001" customHeight="1" x14ac:dyDescent="0.2">
      <c r="A23" s="69">
        <v>7</v>
      </c>
      <c r="B23" s="28" t="s">
        <v>41</v>
      </c>
      <c r="C23" s="96" t="s">
        <v>42</v>
      </c>
      <c r="D23" s="112" t="s">
        <v>43</v>
      </c>
      <c r="E23" s="105"/>
      <c r="F23" s="141"/>
      <c r="G23" s="105"/>
      <c r="H23" s="113"/>
      <c r="I23" s="97"/>
      <c r="J23" s="97"/>
      <c r="K23" s="97"/>
      <c r="L23" s="113"/>
      <c r="M23" s="107">
        <v>9</v>
      </c>
      <c r="N23" s="107"/>
      <c r="O23" s="107"/>
      <c r="P23" s="33">
        <v>1</v>
      </c>
      <c r="Q23" s="99"/>
      <c r="R23" s="99"/>
      <c r="S23" s="99"/>
      <c r="T23" s="98"/>
      <c r="U23" s="108"/>
      <c r="V23" s="108"/>
      <c r="W23" s="108"/>
      <c r="X23" s="113"/>
      <c r="Y23" s="100"/>
      <c r="Z23" s="100"/>
      <c r="AA23" s="100"/>
      <c r="AB23" s="98"/>
      <c r="AC23" s="140">
        <f t="shared" si="1"/>
        <v>9</v>
      </c>
      <c r="AD23" s="109">
        <f t="shared" si="5"/>
        <v>9</v>
      </c>
      <c r="AE23" s="109">
        <f t="shared" si="2"/>
        <v>0</v>
      </c>
      <c r="AF23" s="109">
        <f t="shared" si="3"/>
        <v>0</v>
      </c>
      <c r="AG23" s="228">
        <f t="shared" si="4"/>
        <v>1</v>
      </c>
      <c r="AJ23" s="95"/>
    </row>
    <row r="24" spans="1:36" s="14" customFormat="1" ht="20.100000000000001" customHeight="1" x14ac:dyDescent="0.2">
      <c r="A24" s="69">
        <v>8</v>
      </c>
      <c r="B24" s="28" t="s">
        <v>44</v>
      </c>
      <c r="C24" s="96" t="s">
        <v>42</v>
      </c>
      <c r="D24" s="112" t="s">
        <v>43</v>
      </c>
      <c r="E24" s="105"/>
      <c r="F24" s="141"/>
      <c r="G24" s="105"/>
      <c r="H24" s="113"/>
      <c r="I24" s="97"/>
      <c r="J24" s="97"/>
      <c r="K24" s="97"/>
      <c r="L24" s="113"/>
      <c r="M24" s="107">
        <v>9</v>
      </c>
      <c r="N24" s="107"/>
      <c r="O24" s="107"/>
      <c r="P24" s="33">
        <v>1</v>
      </c>
      <c r="Q24" s="99"/>
      <c r="R24" s="99"/>
      <c r="S24" s="99"/>
      <c r="T24" s="98"/>
      <c r="U24" s="108"/>
      <c r="V24" s="108"/>
      <c r="W24" s="108"/>
      <c r="X24" s="113"/>
      <c r="Y24" s="100"/>
      <c r="Z24" s="100"/>
      <c r="AA24" s="100"/>
      <c r="AB24" s="98"/>
      <c r="AC24" s="140">
        <f t="shared" si="1"/>
        <v>9</v>
      </c>
      <c r="AD24" s="109">
        <f t="shared" si="5"/>
        <v>9</v>
      </c>
      <c r="AE24" s="109">
        <f t="shared" si="2"/>
        <v>0</v>
      </c>
      <c r="AF24" s="109">
        <f t="shared" si="3"/>
        <v>0</v>
      </c>
      <c r="AG24" s="228">
        <f t="shared" si="4"/>
        <v>1</v>
      </c>
    </row>
    <row r="25" spans="1:36" s="87" customFormat="1" ht="20.100000000000001" customHeight="1" x14ac:dyDescent="0.2">
      <c r="A25" s="69">
        <v>9</v>
      </c>
      <c r="B25" s="28" t="s">
        <v>45</v>
      </c>
      <c r="C25" s="82" t="s">
        <v>46</v>
      </c>
      <c r="D25" s="112" t="s">
        <v>47</v>
      </c>
      <c r="E25" s="105"/>
      <c r="F25" s="105"/>
      <c r="G25" s="105"/>
      <c r="H25" s="113"/>
      <c r="I25" s="83"/>
      <c r="J25" s="83"/>
      <c r="K25" s="83"/>
      <c r="L25" s="113"/>
      <c r="M25" s="107"/>
      <c r="N25" s="107"/>
      <c r="O25" s="142"/>
      <c r="P25" s="33"/>
      <c r="Q25" s="88"/>
      <c r="R25" s="85"/>
      <c r="S25" s="88"/>
      <c r="T25" s="84"/>
      <c r="U25" s="108">
        <v>18</v>
      </c>
      <c r="V25" s="108"/>
      <c r="W25" s="108"/>
      <c r="X25" s="114">
        <v>1</v>
      </c>
      <c r="Y25" s="86"/>
      <c r="Z25" s="86"/>
      <c r="AA25" s="86"/>
      <c r="AB25" s="84"/>
      <c r="AC25" s="140">
        <f>AD25+AE25+AF25</f>
        <v>18</v>
      </c>
      <c r="AD25" s="109">
        <f>E25+I25+M25+Q25+U25+Y25</f>
        <v>18</v>
      </c>
      <c r="AE25" s="109">
        <f>F25+J25+N25+R25+V25+Z25</f>
        <v>0</v>
      </c>
      <c r="AF25" s="109">
        <f>G25+K25+O25+S25+W25+AA25</f>
        <v>0</v>
      </c>
      <c r="AG25" s="228">
        <f>H25+L25+P25+T25+X25+AB25</f>
        <v>1</v>
      </c>
    </row>
    <row r="26" spans="1:36" s="14" customFormat="1" ht="20.100000000000001" customHeight="1" x14ac:dyDescent="0.2">
      <c r="A26" s="163" t="s">
        <v>48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5"/>
      <c r="AC26" s="65">
        <f t="shared" ref="AC26" si="6">SUM(AC27:AC31)</f>
        <v>414</v>
      </c>
      <c r="AD26" s="65">
        <f>SUM(AD27:AD31)</f>
        <v>0</v>
      </c>
      <c r="AE26" s="65">
        <f>SUM(AE27:AE31)</f>
        <v>378</v>
      </c>
      <c r="AF26" s="65">
        <f>SUM(AF27:AF31)</f>
        <v>36</v>
      </c>
      <c r="AG26" s="226">
        <f>SUM(AG27:AG31)</f>
        <v>58</v>
      </c>
      <c r="AH26" s="130"/>
    </row>
    <row r="27" spans="1:36" s="14" customFormat="1" ht="27" customHeight="1" x14ac:dyDescent="0.2">
      <c r="A27" s="69">
        <v>10</v>
      </c>
      <c r="B27" s="74" t="s">
        <v>49</v>
      </c>
      <c r="C27" s="64" t="s">
        <v>50</v>
      </c>
      <c r="D27" s="158" t="s">
        <v>51</v>
      </c>
      <c r="E27" s="37"/>
      <c r="F27" s="37">
        <v>18</v>
      </c>
      <c r="G27" s="37"/>
      <c r="H27" s="75">
        <v>2</v>
      </c>
      <c r="I27" s="37"/>
      <c r="J27" s="37">
        <v>18</v>
      </c>
      <c r="K27" s="37"/>
      <c r="L27" s="75">
        <v>2</v>
      </c>
      <c r="M27" s="38"/>
      <c r="N27" s="38">
        <v>18</v>
      </c>
      <c r="O27" s="38"/>
      <c r="P27" s="75">
        <v>2</v>
      </c>
      <c r="Q27" s="38"/>
      <c r="R27" s="38">
        <v>18</v>
      </c>
      <c r="S27" s="38"/>
      <c r="T27" s="75">
        <v>2</v>
      </c>
      <c r="U27" s="39"/>
      <c r="V27" s="39">
        <v>18</v>
      </c>
      <c r="W27" s="39"/>
      <c r="X27" s="75">
        <v>3</v>
      </c>
      <c r="Y27" s="39"/>
      <c r="Z27" s="39">
        <v>18</v>
      </c>
      <c r="AA27" s="39"/>
      <c r="AB27" s="75">
        <v>3</v>
      </c>
      <c r="AC27" s="54">
        <f>AD27+AE27+AF27</f>
        <v>108</v>
      </c>
      <c r="AD27" s="32">
        <f t="shared" ref="AD27:AG38" si="7">E27+I27+M27+Q27+U27+Y27</f>
        <v>0</v>
      </c>
      <c r="AE27" s="32">
        <f t="shared" si="7"/>
        <v>108</v>
      </c>
      <c r="AF27" s="32">
        <f t="shared" si="7"/>
        <v>0</v>
      </c>
      <c r="AG27" s="227">
        <f t="shared" si="7"/>
        <v>14</v>
      </c>
    </row>
    <row r="28" spans="1:36" s="14" customFormat="1" ht="27" customHeight="1" x14ac:dyDescent="0.2">
      <c r="A28" s="69">
        <v>11</v>
      </c>
      <c r="B28" s="74" t="s">
        <v>52</v>
      </c>
      <c r="C28" s="64" t="s">
        <v>50</v>
      </c>
      <c r="D28" s="158"/>
      <c r="E28" s="37"/>
      <c r="F28" s="37">
        <v>18</v>
      </c>
      <c r="G28" s="37"/>
      <c r="H28" s="75">
        <v>3</v>
      </c>
      <c r="I28" s="37"/>
      <c r="J28" s="37">
        <v>18</v>
      </c>
      <c r="K28" s="37"/>
      <c r="L28" s="75">
        <v>3</v>
      </c>
      <c r="M28" s="38"/>
      <c r="N28" s="38">
        <v>18</v>
      </c>
      <c r="O28" s="38"/>
      <c r="P28" s="75">
        <v>2</v>
      </c>
      <c r="Q28" s="38"/>
      <c r="R28" s="38">
        <v>18</v>
      </c>
      <c r="S28" s="38"/>
      <c r="T28" s="75">
        <v>2</v>
      </c>
      <c r="U28" s="39"/>
      <c r="V28" s="39">
        <v>18</v>
      </c>
      <c r="W28" s="39"/>
      <c r="X28" s="75">
        <v>3</v>
      </c>
      <c r="Y28" s="39"/>
      <c r="Z28" s="39">
        <v>18</v>
      </c>
      <c r="AA28" s="39"/>
      <c r="AB28" s="75">
        <v>3</v>
      </c>
      <c r="AC28" s="54">
        <f>AD28+AE28+AF28</f>
        <v>108</v>
      </c>
      <c r="AD28" s="32">
        <f t="shared" si="7"/>
        <v>0</v>
      </c>
      <c r="AE28" s="32">
        <f t="shared" si="7"/>
        <v>108</v>
      </c>
      <c r="AF28" s="32">
        <f t="shared" si="7"/>
        <v>0</v>
      </c>
      <c r="AG28" s="227">
        <f t="shared" si="7"/>
        <v>16</v>
      </c>
    </row>
    <row r="29" spans="1:36" s="14" customFormat="1" ht="27" customHeight="1" x14ac:dyDescent="0.2">
      <c r="A29" s="69">
        <v>12</v>
      </c>
      <c r="B29" s="74" t="s">
        <v>53</v>
      </c>
      <c r="C29" s="64" t="s">
        <v>50</v>
      </c>
      <c r="D29" s="158"/>
      <c r="E29" s="37"/>
      <c r="F29" s="37">
        <v>18</v>
      </c>
      <c r="G29" s="37"/>
      <c r="H29" s="30">
        <v>3</v>
      </c>
      <c r="I29" s="37"/>
      <c r="J29" s="37">
        <v>18</v>
      </c>
      <c r="K29" s="37"/>
      <c r="L29" s="30">
        <v>3</v>
      </c>
      <c r="M29" s="38"/>
      <c r="N29" s="38">
        <v>18</v>
      </c>
      <c r="O29" s="38"/>
      <c r="P29" s="75">
        <v>2</v>
      </c>
      <c r="Q29" s="38"/>
      <c r="R29" s="38"/>
      <c r="S29" s="38"/>
      <c r="T29" s="75"/>
      <c r="U29" s="39"/>
      <c r="V29" s="39"/>
      <c r="W29" s="39"/>
      <c r="X29" s="75"/>
      <c r="Y29" s="39"/>
      <c r="Z29" s="39"/>
      <c r="AA29" s="39"/>
      <c r="AB29" s="75"/>
      <c r="AC29" s="54">
        <f>AD29+AE29+AF29</f>
        <v>54</v>
      </c>
      <c r="AD29" s="32">
        <f t="shared" si="7"/>
        <v>0</v>
      </c>
      <c r="AE29" s="32">
        <f t="shared" si="7"/>
        <v>54</v>
      </c>
      <c r="AF29" s="32">
        <f t="shared" si="7"/>
        <v>0</v>
      </c>
      <c r="AG29" s="227">
        <f t="shared" si="7"/>
        <v>8</v>
      </c>
    </row>
    <row r="30" spans="1:36" s="14" customFormat="1" ht="27" customHeight="1" x14ac:dyDescent="0.2">
      <c r="A30" s="69">
        <v>13</v>
      </c>
      <c r="B30" s="74" t="s">
        <v>54</v>
      </c>
      <c r="C30" s="64" t="s">
        <v>55</v>
      </c>
      <c r="D30" s="158"/>
      <c r="E30" s="37"/>
      <c r="F30" s="37">
        <v>18</v>
      </c>
      <c r="G30" s="37"/>
      <c r="H30" s="30">
        <v>3</v>
      </c>
      <c r="I30" s="37"/>
      <c r="J30" s="37">
        <v>18</v>
      </c>
      <c r="K30" s="37"/>
      <c r="L30" s="30">
        <v>3</v>
      </c>
      <c r="M30" s="38"/>
      <c r="N30" s="38">
        <v>18</v>
      </c>
      <c r="O30" s="38"/>
      <c r="P30" s="75">
        <v>2</v>
      </c>
      <c r="Q30" s="38"/>
      <c r="R30" s="38">
        <v>18</v>
      </c>
      <c r="S30" s="38"/>
      <c r="T30" s="75">
        <v>2</v>
      </c>
      <c r="U30" s="39"/>
      <c r="V30" s="39">
        <v>18</v>
      </c>
      <c r="W30" s="39"/>
      <c r="X30" s="75">
        <v>3</v>
      </c>
      <c r="Y30" s="39"/>
      <c r="Z30" s="39">
        <v>18</v>
      </c>
      <c r="AA30" s="39"/>
      <c r="AB30" s="75">
        <v>3</v>
      </c>
      <c r="AC30" s="54">
        <f>AD30+AE30+AF30</f>
        <v>108</v>
      </c>
      <c r="AD30" s="32">
        <f t="shared" si="7"/>
        <v>0</v>
      </c>
      <c r="AE30" s="32">
        <f t="shared" si="7"/>
        <v>108</v>
      </c>
      <c r="AF30" s="32">
        <f t="shared" si="7"/>
        <v>0</v>
      </c>
      <c r="AG30" s="227">
        <f t="shared" si="7"/>
        <v>16</v>
      </c>
    </row>
    <row r="31" spans="1:36" s="14" customFormat="1" ht="27" customHeight="1" x14ac:dyDescent="0.2">
      <c r="A31" s="69">
        <v>14</v>
      </c>
      <c r="B31" s="74" t="s">
        <v>56</v>
      </c>
      <c r="C31" s="64" t="s">
        <v>57</v>
      </c>
      <c r="D31" s="158"/>
      <c r="E31" s="37"/>
      <c r="F31" s="37"/>
      <c r="G31" s="37">
        <v>18</v>
      </c>
      <c r="H31" s="30">
        <v>2</v>
      </c>
      <c r="I31" s="37"/>
      <c r="J31" s="37"/>
      <c r="K31" s="37">
        <v>18</v>
      </c>
      <c r="L31" s="30">
        <v>2</v>
      </c>
      <c r="M31" s="38"/>
      <c r="N31" s="76"/>
      <c r="O31" s="76"/>
      <c r="P31" s="75"/>
      <c r="Q31" s="76"/>
      <c r="R31" s="38"/>
      <c r="S31" s="38"/>
      <c r="T31" s="30"/>
      <c r="U31" s="39"/>
      <c r="V31" s="53"/>
      <c r="W31" s="53"/>
      <c r="X31" s="75"/>
      <c r="Y31" s="39"/>
      <c r="Z31" s="39"/>
      <c r="AA31" s="39"/>
      <c r="AB31" s="75"/>
      <c r="AC31" s="54">
        <f>AD31+AE31+AF31</f>
        <v>36</v>
      </c>
      <c r="AD31" s="32">
        <f t="shared" si="7"/>
        <v>0</v>
      </c>
      <c r="AE31" s="32">
        <f t="shared" si="7"/>
        <v>0</v>
      </c>
      <c r="AF31" s="32">
        <f t="shared" si="7"/>
        <v>36</v>
      </c>
      <c r="AG31" s="227">
        <f t="shared" si="7"/>
        <v>4</v>
      </c>
    </row>
    <row r="32" spans="1:36" s="15" customFormat="1" ht="20.100000000000001" customHeight="1" x14ac:dyDescent="0.2">
      <c r="A32" s="159" t="s">
        <v>58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65">
        <f t="shared" ref="AC32" si="8">SUM(AC33:AC38)</f>
        <v>147</v>
      </c>
      <c r="AD32" s="65">
        <f>SUM(AD33:AD38)</f>
        <v>18</v>
      </c>
      <c r="AE32" s="65">
        <f>SUM(AE33:AE38)</f>
        <v>129</v>
      </c>
      <c r="AF32" s="65">
        <f>SUM(AF33:AF38)</f>
        <v>0</v>
      </c>
      <c r="AG32" s="226">
        <f>SUM(AG33:AG38)</f>
        <v>16</v>
      </c>
      <c r="AJ32" s="94"/>
    </row>
    <row r="33" spans="1:38" s="87" customFormat="1" ht="20.100000000000001" customHeight="1" x14ac:dyDescent="0.2">
      <c r="A33" s="131">
        <v>15</v>
      </c>
      <c r="B33" s="103" t="s">
        <v>59</v>
      </c>
      <c r="C33" s="93" t="s">
        <v>60</v>
      </c>
      <c r="D33" s="115" t="s">
        <v>29</v>
      </c>
      <c r="E33" s="105"/>
      <c r="F33" s="105"/>
      <c r="G33" s="105"/>
      <c r="H33" s="119"/>
      <c r="I33" s="105">
        <v>18</v>
      </c>
      <c r="J33" s="105"/>
      <c r="K33" s="105"/>
      <c r="L33" s="114">
        <v>2</v>
      </c>
      <c r="M33" s="107"/>
      <c r="N33" s="117"/>
      <c r="O33" s="117"/>
      <c r="P33" s="120"/>
      <c r="Q33" s="117"/>
      <c r="R33" s="107"/>
      <c r="S33" s="107"/>
      <c r="T33" s="113"/>
      <c r="U33" s="108"/>
      <c r="V33" s="118"/>
      <c r="W33" s="118"/>
      <c r="X33" s="120"/>
      <c r="Y33" s="108"/>
      <c r="Z33" s="108"/>
      <c r="AA33" s="108"/>
      <c r="AB33" s="116"/>
      <c r="AC33" s="140">
        <f t="shared" ref="AC33:AC38" si="9">AD33+AE33+AF33</f>
        <v>18</v>
      </c>
      <c r="AD33" s="109">
        <f t="shared" ref="AD33:AF38" si="10">Y33+U33+Q33+M33+I33+E33</f>
        <v>18</v>
      </c>
      <c r="AE33" s="111">
        <f t="shared" si="10"/>
        <v>0</v>
      </c>
      <c r="AF33" s="111">
        <f t="shared" si="10"/>
        <v>0</v>
      </c>
      <c r="AG33" s="228">
        <f t="shared" si="7"/>
        <v>2</v>
      </c>
    </row>
    <row r="34" spans="1:38" s="87" customFormat="1" ht="20.100000000000001" customHeight="1" x14ac:dyDescent="0.2">
      <c r="A34" s="131">
        <v>16</v>
      </c>
      <c r="B34" s="28" t="s">
        <v>61</v>
      </c>
      <c r="C34" s="82" t="s">
        <v>62</v>
      </c>
      <c r="D34" s="112" t="s">
        <v>63</v>
      </c>
      <c r="E34" s="105"/>
      <c r="F34" s="105"/>
      <c r="G34" s="105"/>
      <c r="H34" s="113"/>
      <c r="I34" s="105"/>
      <c r="J34" s="105"/>
      <c r="K34" s="105"/>
      <c r="L34" s="113"/>
      <c r="M34" s="107"/>
      <c r="N34" s="107"/>
      <c r="O34" s="107"/>
      <c r="P34" s="113"/>
      <c r="Q34" s="107"/>
      <c r="R34" s="107">
        <v>18</v>
      </c>
      <c r="S34" s="107"/>
      <c r="T34" s="120">
        <v>2</v>
      </c>
      <c r="U34" s="108"/>
      <c r="V34" s="108"/>
      <c r="W34" s="108"/>
      <c r="X34" s="113"/>
      <c r="Y34" s="108"/>
      <c r="Z34" s="108"/>
      <c r="AA34" s="108"/>
      <c r="AB34" s="106"/>
      <c r="AC34" s="140">
        <f t="shared" si="9"/>
        <v>18</v>
      </c>
      <c r="AD34" s="109">
        <f t="shared" si="10"/>
        <v>0</v>
      </c>
      <c r="AE34" s="109">
        <f t="shared" si="10"/>
        <v>18</v>
      </c>
      <c r="AF34" s="109">
        <f t="shared" si="10"/>
        <v>0</v>
      </c>
      <c r="AG34" s="228">
        <f t="shared" si="7"/>
        <v>2</v>
      </c>
    </row>
    <row r="35" spans="1:38" s="87" customFormat="1" ht="20.100000000000001" customHeight="1" x14ac:dyDescent="0.2">
      <c r="A35" s="69">
        <v>17</v>
      </c>
      <c r="B35" s="28" t="s">
        <v>64</v>
      </c>
      <c r="C35" s="82" t="s">
        <v>37</v>
      </c>
      <c r="D35" s="112" t="s">
        <v>38</v>
      </c>
      <c r="E35" s="105"/>
      <c r="F35" s="105">
        <v>18</v>
      </c>
      <c r="G35" s="105"/>
      <c r="H35" s="113">
        <v>2</v>
      </c>
      <c r="I35" s="105"/>
      <c r="J35" s="105">
        <v>18</v>
      </c>
      <c r="K35" s="105"/>
      <c r="L35" s="113">
        <v>2</v>
      </c>
      <c r="M35" s="107"/>
      <c r="N35" s="107">
        <v>18</v>
      </c>
      <c r="O35" s="107"/>
      <c r="P35" s="120">
        <v>2</v>
      </c>
      <c r="Q35" s="107"/>
      <c r="R35" s="107"/>
      <c r="S35" s="107"/>
      <c r="T35" s="113"/>
      <c r="U35" s="108"/>
      <c r="V35" s="108"/>
      <c r="W35" s="108"/>
      <c r="X35" s="113"/>
      <c r="Y35" s="108"/>
      <c r="Z35" s="108"/>
      <c r="AA35" s="108"/>
      <c r="AB35" s="106"/>
      <c r="AC35" s="140">
        <f t="shared" si="9"/>
        <v>54</v>
      </c>
      <c r="AD35" s="109">
        <f t="shared" si="10"/>
        <v>0</v>
      </c>
      <c r="AE35" s="109">
        <f t="shared" si="10"/>
        <v>54</v>
      </c>
      <c r="AF35" s="109">
        <f t="shared" si="10"/>
        <v>0</v>
      </c>
      <c r="AG35" s="228">
        <f t="shared" si="7"/>
        <v>6</v>
      </c>
    </row>
    <row r="36" spans="1:38" s="87" customFormat="1" ht="20.100000000000001" customHeight="1" x14ac:dyDescent="0.2">
      <c r="A36" s="69">
        <v>18</v>
      </c>
      <c r="B36" s="28" t="s">
        <v>65</v>
      </c>
      <c r="C36" s="82" t="s">
        <v>31</v>
      </c>
      <c r="D36" s="112" t="s">
        <v>32</v>
      </c>
      <c r="E36" s="105"/>
      <c r="F36" s="105">
        <v>12</v>
      </c>
      <c r="G36" s="105"/>
      <c r="H36" s="113">
        <v>1</v>
      </c>
      <c r="I36" s="105"/>
      <c r="J36" s="105"/>
      <c r="K36" s="105"/>
      <c r="L36" s="113"/>
      <c r="M36" s="107"/>
      <c r="N36" s="107"/>
      <c r="O36" s="107"/>
      <c r="P36" s="113"/>
      <c r="Q36" s="107"/>
      <c r="R36" s="107"/>
      <c r="S36" s="107"/>
      <c r="T36" s="113"/>
      <c r="U36" s="108"/>
      <c r="V36" s="108"/>
      <c r="W36" s="108"/>
      <c r="X36" s="113"/>
      <c r="Y36" s="108"/>
      <c r="Z36" s="108"/>
      <c r="AA36" s="108"/>
      <c r="AB36" s="106"/>
      <c r="AC36" s="140">
        <f t="shared" si="9"/>
        <v>12</v>
      </c>
      <c r="AD36" s="109">
        <f t="shared" si="10"/>
        <v>0</v>
      </c>
      <c r="AE36" s="109">
        <f t="shared" si="10"/>
        <v>12</v>
      </c>
      <c r="AF36" s="109">
        <f t="shared" si="10"/>
        <v>0</v>
      </c>
      <c r="AG36" s="228">
        <f t="shared" si="7"/>
        <v>1</v>
      </c>
      <c r="AI36" s="120"/>
    </row>
    <row r="37" spans="1:38" s="87" customFormat="1" ht="20.100000000000001" customHeight="1" x14ac:dyDescent="0.2">
      <c r="A37" s="68">
        <v>19</v>
      </c>
      <c r="B37" s="28" t="s">
        <v>66</v>
      </c>
      <c r="C37" s="82" t="s">
        <v>67</v>
      </c>
      <c r="D37" s="112" t="s">
        <v>47</v>
      </c>
      <c r="E37" s="105"/>
      <c r="F37" s="105"/>
      <c r="G37" s="105"/>
      <c r="H37" s="113"/>
      <c r="I37" s="105"/>
      <c r="J37" s="105"/>
      <c r="K37" s="105"/>
      <c r="L37" s="113"/>
      <c r="M37" s="107"/>
      <c r="N37" s="107"/>
      <c r="O37" s="107"/>
      <c r="P37" s="113"/>
      <c r="Q37" s="107"/>
      <c r="R37" s="107"/>
      <c r="S37" s="107"/>
      <c r="T37" s="113"/>
      <c r="U37" s="108"/>
      <c r="V37" s="108">
        <v>18</v>
      </c>
      <c r="W37" s="108"/>
      <c r="X37" s="114">
        <v>2</v>
      </c>
      <c r="Y37" s="108"/>
      <c r="Z37" s="108"/>
      <c r="AA37" s="108"/>
      <c r="AB37" s="106"/>
      <c r="AC37" s="140">
        <f t="shared" si="9"/>
        <v>18</v>
      </c>
      <c r="AD37" s="109">
        <f t="shared" si="10"/>
        <v>0</v>
      </c>
      <c r="AE37" s="109">
        <f t="shared" si="10"/>
        <v>18</v>
      </c>
      <c r="AF37" s="109">
        <f t="shared" si="10"/>
        <v>0</v>
      </c>
      <c r="AG37" s="228">
        <f t="shared" si="7"/>
        <v>2</v>
      </c>
    </row>
    <row r="38" spans="1:38" s="87" customFormat="1" ht="20.100000000000001" customHeight="1" x14ac:dyDescent="0.2">
      <c r="A38" s="69">
        <v>20</v>
      </c>
      <c r="B38" s="28" t="s">
        <v>68</v>
      </c>
      <c r="C38" s="82" t="s">
        <v>69</v>
      </c>
      <c r="D38" s="112" t="s">
        <v>70</v>
      </c>
      <c r="E38" s="105"/>
      <c r="F38" s="105"/>
      <c r="G38" s="105"/>
      <c r="H38" s="113"/>
      <c r="I38" s="105"/>
      <c r="J38" s="105">
        <v>9</v>
      </c>
      <c r="K38" s="105"/>
      <c r="L38" s="113">
        <v>1</v>
      </c>
      <c r="M38" s="107"/>
      <c r="N38" s="107">
        <v>18</v>
      </c>
      <c r="O38" s="107"/>
      <c r="P38" s="113">
        <v>2</v>
      </c>
      <c r="Q38" s="107"/>
      <c r="R38" s="107"/>
      <c r="S38" s="107"/>
      <c r="T38" s="113"/>
      <c r="U38" s="108"/>
      <c r="V38" s="108"/>
      <c r="W38" s="108"/>
      <c r="X38" s="113"/>
      <c r="Y38" s="108"/>
      <c r="Z38" s="108"/>
      <c r="AA38" s="108"/>
      <c r="AB38" s="106"/>
      <c r="AC38" s="140">
        <f t="shared" si="9"/>
        <v>27</v>
      </c>
      <c r="AD38" s="109">
        <f t="shared" si="10"/>
        <v>0</v>
      </c>
      <c r="AE38" s="109">
        <f t="shared" si="10"/>
        <v>27</v>
      </c>
      <c r="AF38" s="109">
        <f t="shared" si="10"/>
        <v>0</v>
      </c>
      <c r="AG38" s="228">
        <f t="shared" si="7"/>
        <v>3</v>
      </c>
    </row>
    <row r="39" spans="1:38" s="15" customFormat="1" ht="20.100000000000001" customHeight="1" x14ac:dyDescent="0.2">
      <c r="A39" s="159" t="s">
        <v>71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65">
        <f t="shared" ref="AC39" si="11">SUM(AC40:AC44)</f>
        <v>153</v>
      </c>
      <c r="AD39" s="65">
        <f>SUM(AD40:AD44)</f>
        <v>9</v>
      </c>
      <c r="AE39" s="65">
        <f>SUM(AE40:AE44)</f>
        <v>144</v>
      </c>
      <c r="AF39" s="65">
        <f>SUM(AF40:AF44)</f>
        <v>0</v>
      </c>
      <c r="AG39" s="226">
        <f>SUM(AG40:AG44)</f>
        <v>18</v>
      </c>
    </row>
    <row r="40" spans="1:38" s="80" customFormat="1" ht="20.100000000000001" customHeight="1" x14ac:dyDescent="0.2">
      <c r="A40" s="69">
        <v>21</v>
      </c>
      <c r="B40" s="28" t="s">
        <v>72</v>
      </c>
      <c r="C40" s="81" t="s">
        <v>28</v>
      </c>
      <c r="D40" s="112" t="s">
        <v>73</v>
      </c>
      <c r="E40" s="105"/>
      <c r="F40" s="105"/>
      <c r="G40" s="105"/>
      <c r="H40" s="113"/>
      <c r="I40" s="105"/>
      <c r="J40" s="105">
        <v>18</v>
      </c>
      <c r="K40" s="105"/>
      <c r="L40" s="113">
        <v>2</v>
      </c>
      <c r="M40" s="107"/>
      <c r="N40" s="107"/>
      <c r="O40" s="107"/>
      <c r="P40" s="113"/>
      <c r="Q40" s="107"/>
      <c r="R40" s="107"/>
      <c r="S40" s="107"/>
      <c r="T40" s="113"/>
      <c r="U40" s="108"/>
      <c r="V40" s="108"/>
      <c r="W40" s="108"/>
      <c r="X40" s="106"/>
      <c r="Y40" s="108"/>
      <c r="Z40" s="108"/>
      <c r="AA40" s="108"/>
      <c r="AB40" s="106"/>
      <c r="AC40" s="140">
        <f>AD40+AE40+AF40</f>
        <v>18</v>
      </c>
      <c r="AD40" s="109">
        <f t="shared" ref="AD40:AG44" si="12">E40+I40+M40+Q40+U40+Y40</f>
        <v>0</v>
      </c>
      <c r="AE40" s="109">
        <f t="shared" si="12"/>
        <v>18</v>
      </c>
      <c r="AF40" s="109">
        <f t="shared" si="12"/>
        <v>0</v>
      </c>
      <c r="AG40" s="228">
        <f t="shared" si="12"/>
        <v>2</v>
      </c>
    </row>
    <row r="41" spans="1:38" s="14" customFormat="1" ht="29.25" customHeight="1" x14ac:dyDescent="0.2">
      <c r="A41" s="69">
        <v>22</v>
      </c>
      <c r="B41" s="74" t="s">
        <v>74</v>
      </c>
      <c r="C41" s="29" t="s">
        <v>75</v>
      </c>
      <c r="D41" s="112" t="s">
        <v>76</v>
      </c>
      <c r="E41" s="105">
        <v>9</v>
      </c>
      <c r="F41" s="105"/>
      <c r="G41" s="105"/>
      <c r="H41" s="113">
        <v>1</v>
      </c>
      <c r="I41" s="105"/>
      <c r="J41" s="110">
        <v>18</v>
      </c>
      <c r="K41" s="110"/>
      <c r="L41" s="120">
        <v>2</v>
      </c>
      <c r="M41" s="107"/>
      <c r="N41" s="107"/>
      <c r="O41" s="107"/>
      <c r="P41" s="113"/>
      <c r="Q41" s="107"/>
      <c r="R41" s="107"/>
      <c r="S41" s="107"/>
      <c r="T41" s="113"/>
      <c r="U41" s="108"/>
      <c r="V41" s="108"/>
      <c r="W41" s="108"/>
      <c r="X41" s="106"/>
      <c r="Y41" s="108"/>
      <c r="Z41" s="108"/>
      <c r="AA41" s="108"/>
      <c r="AB41" s="106"/>
      <c r="AC41" s="140">
        <f>AD41+AE41+AF41</f>
        <v>27</v>
      </c>
      <c r="AD41" s="109">
        <f t="shared" si="12"/>
        <v>9</v>
      </c>
      <c r="AE41" s="109">
        <f t="shared" si="12"/>
        <v>18</v>
      </c>
      <c r="AF41" s="109">
        <f t="shared" si="12"/>
        <v>0</v>
      </c>
      <c r="AG41" s="228">
        <f t="shared" si="12"/>
        <v>3</v>
      </c>
    </row>
    <row r="42" spans="1:38" s="14" customFormat="1" ht="20.25" customHeight="1" x14ac:dyDescent="0.2">
      <c r="A42" s="68">
        <v>23</v>
      </c>
      <c r="B42" s="28" t="s">
        <v>77</v>
      </c>
      <c r="C42" s="29" t="s">
        <v>75</v>
      </c>
      <c r="D42" s="112" t="s">
        <v>78</v>
      </c>
      <c r="E42" s="105"/>
      <c r="F42" s="105">
        <v>18</v>
      </c>
      <c r="G42" s="105"/>
      <c r="H42" s="113">
        <v>2</v>
      </c>
      <c r="I42" s="105"/>
      <c r="J42" s="105">
        <v>18</v>
      </c>
      <c r="K42" s="105"/>
      <c r="L42" s="120">
        <v>2</v>
      </c>
      <c r="M42" s="107"/>
      <c r="N42" s="107"/>
      <c r="O42" s="107"/>
      <c r="P42" s="113"/>
      <c r="Q42" s="107"/>
      <c r="R42" s="107"/>
      <c r="S42" s="107"/>
      <c r="T42" s="113"/>
      <c r="U42" s="108"/>
      <c r="V42" s="108"/>
      <c r="W42" s="108"/>
      <c r="X42" s="106"/>
      <c r="Y42" s="108"/>
      <c r="Z42" s="108"/>
      <c r="AA42" s="108"/>
      <c r="AB42" s="106"/>
      <c r="AC42" s="140">
        <f>AD42+AE42+AF42</f>
        <v>36</v>
      </c>
      <c r="AD42" s="109">
        <f t="shared" si="12"/>
        <v>0</v>
      </c>
      <c r="AE42" s="109">
        <f t="shared" si="12"/>
        <v>36</v>
      </c>
      <c r="AF42" s="109">
        <f t="shared" si="12"/>
        <v>0</v>
      </c>
      <c r="AG42" s="228">
        <f t="shared" si="12"/>
        <v>4</v>
      </c>
    </row>
    <row r="43" spans="1:38" s="80" customFormat="1" ht="20.100000000000001" customHeight="1" x14ac:dyDescent="0.2">
      <c r="A43" s="68">
        <v>24</v>
      </c>
      <c r="B43" s="28" t="s">
        <v>79</v>
      </c>
      <c r="C43" s="81" t="s">
        <v>80</v>
      </c>
      <c r="D43" s="112" t="s">
        <v>63</v>
      </c>
      <c r="E43" s="105"/>
      <c r="F43" s="105"/>
      <c r="G43" s="105"/>
      <c r="H43" s="113"/>
      <c r="I43" s="105"/>
      <c r="J43" s="105"/>
      <c r="K43" s="105"/>
      <c r="L43" s="113"/>
      <c r="M43" s="107"/>
      <c r="N43" s="107">
        <v>18</v>
      </c>
      <c r="O43" s="107"/>
      <c r="P43" s="113">
        <v>2</v>
      </c>
      <c r="Q43" s="107"/>
      <c r="R43" s="107">
        <v>18</v>
      </c>
      <c r="S43" s="107"/>
      <c r="T43" s="120">
        <v>2</v>
      </c>
      <c r="U43" s="108"/>
      <c r="V43" s="108"/>
      <c r="W43" s="108"/>
      <c r="X43" s="106"/>
      <c r="Y43" s="108"/>
      <c r="Z43" s="108"/>
      <c r="AA43" s="108"/>
      <c r="AB43" s="106"/>
      <c r="AC43" s="140">
        <f>AD43+AE43+AF43</f>
        <v>36</v>
      </c>
      <c r="AD43" s="109">
        <f t="shared" si="12"/>
        <v>0</v>
      </c>
      <c r="AE43" s="109">
        <f t="shared" si="12"/>
        <v>36</v>
      </c>
      <c r="AF43" s="109">
        <f t="shared" si="12"/>
        <v>0</v>
      </c>
      <c r="AG43" s="228">
        <f t="shared" si="12"/>
        <v>4</v>
      </c>
    </row>
    <row r="44" spans="1:38" s="80" customFormat="1" ht="20.100000000000001" customHeight="1" x14ac:dyDescent="0.2">
      <c r="A44" s="69">
        <v>25</v>
      </c>
      <c r="B44" s="28" t="s">
        <v>81</v>
      </c>
      <c r="C44" s="81" t="s">
        <v>28</v>
      </c>
      <c r="D44" s="112" t="s">
        <v>82</v>
      </c>
      <c r="E44" s="105"/>
      <c r="F44" s="105">
        <v>18</v>
      </c>
      <c r="G44" s="105"/>
      <c r="H44" s="114">
        <v>3</v>
      </c>
      <c r="I44" s="105"/>
      <c r="J44" s="105">
        <v>18</v>
      </c>
      <c r="K44" s="105"/>
      <c r="L44" s="120">
        <v>2</v>
      </c>
      <c r="M44" s="107"/>
      <c r="N44" s="107"/>
      <c r="O44" s="107"/>
      <c r="P44" s="113"/>
      <c r="Q44" s="107"/>
      <c r="R44" s="107"/>
      <c r="S44" s="107"/>
      <c r="T44" s="113"/>
      <c r="U44" s="108"/>
      <c r="V44" s="108"/>
      <c r="W44" s="108"/>
      <c r="X44" s="106"/>
      <c r="Y44" s="108"/>
      <c r="Z44" s="108"/>
      <c r="AA44" s="108"/>
      <c r="AB44" s="106"/>
      <c r="AC44" s="140">
        <f>AD44+AE44+AF44</f>
        <v>36</v>
      </c>
      <c r="AD44" s="109">
        <f t="shared" si="12"/>
        <v>0</v>
      </c>
      <c r="AE44" s="109">
        <f t="shared" si="12"/>
        <v>36</v>
      </c>
      <c r="AF44" s="109">
        <f t="shared" si="12"/>
        <v>0</v>
      </c>
      <c r="AG44" s="228">
        <f t="shared" si="12"/>
        <v>5</v>
      </c>
    </row>
    <row r="45" spans="1:38" s="15" customFormat="1" ht="20.100000000000001" customHeight="1" x14ac:dyDescent="0.2">
      <c r="A45" s="168" t="s">
        <v>83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65">
        <f>SUM(AC46:AC49)</f>
        <v>90</v>
      </c>
      <c r="AD45" s="65">
        <f>SUM(AD46:AD49)</f>
        <v>0</v>
      </c>
      <c r="AE45" s="65">
        <f>SUM(AE46:AE49)</f>
        <v>90</v>
      </c>
      <c r="AF45" s="65">
        <f>SUM(AF46:AF49)</f>
        <v>0</v>
      </c>
      <c r="AG45" s="226">
        <f>SUM(AG46:AG49)</f>
        <v>15</v>
      </c>
    </row>
    <row r="46" spans="1:38" s="14" customFormat="1" ht="20.100000000000001" customHeight="1" x14ac:dyDescent="0.2">
      <c r="A46" s="69">
        <v>26</v>
      </c>
      <c r="B46" s="28" t="s">
        <v>84</v>
      </c>
      <c r="C46" s="64" t="s">
        <v>85</v>
      </c>
      <c r="D46" s="67" t="s">
        <v>86</v>
      </c>
      <c r="E46" s="37"/>
      <c r="F46" s="37"/>
      <c r="G46" s="37"/>
      <c r="H46" s="30"/>
      <c r="I46" s="37"/>
      <c r="J46" s="37"/>
      <c r="K46" s="37"/>
      <c r="L46" s="30"/>
      <c r="M46" s="38"/>
      <c r="N46" s="38"/>
      <c r="O46" s="38"/>
      <c r="P46" s="30"/>
      <c r="Q46" s="38"/>
      <c r="R46" s="38">
        <v>18</v>
      </c>
      <c r="S46" s="38"/>
      <c r="T46" s="30">
        <v>2</v>
      </c>
      <c r="U46" s="39"/>
      <c r="V46" s="39">
        <v>18</v>
      </c>
      <c r="W46" s="39"/>
      <c r="X46" s="104">
        <v>2</v>
      </c>
      <c r="Y46" s="39"/>
      <c r="Z46" s="39">
        <v>18</v>
      </c>
      <c r="AA46" s="39"/>
      <c r="AB46" s="30">
        <v>2</v>
      </c>
      <c r="AC46" s="54">
        <f>AD46+AE46+AF46</f>
        <v>54</v>
      </c>
      <c r="AD46" s="32">
        <f t="shared" ref="AD46:AG49" si="13">E46+I46+M46+Q46+U46+Y46</f>
        <v>0</v>
      </c>
      <c r="AE46" s="32">
        <f>F46+J46+N46+R46+V46+Z46</f>
        <v>54</v>
      </c>
      <c r="AF46" s="32">
        <f t="shared" si="13"/>
        <v>0</v>
      </c>
      <c r="AG46" s="227">
        <f t="shared" si="13"/>
        <v>6</v>
      </c>
      <c r="AL46" s="94"/>
    </row>
    <row r="47" spans="1:38" s="14" customFormat="1" ht="20.100000000000001" customHeight="1" x14ac:dyDescent="0.2">
      <c r="A47" s="69">
        <v>27</v>
      </c>
      <c r="B47" s="28" t="s">
        <v>87</v>
      </c>
      <c r="C47" s="64"/>
      <c r="D47" s="67" t="s">
        <v>88</v>
      </c>
      <c r="E47" s="37"/>
      <c r="F47" s="37"/>
      <c r="G47" s="37"/>
      <c r="H47" s="30"/>
      <c r="I47" s="37"/>
      <c r="J47" s="37"/>
      <c r="K47" s="37"/>
      <c r="L47" s="30"/>
      <c r="M47" s="38"/>
      <c r="N47" s="38"/>
      <c r="O47" s="41"/>
      <c r="P47" s="31"/>
      <c r="Q47" s="41"/>
      <c r="R47" s="38">
        <v>18</v>
      </c>
      <c r="S47" s="41"/>
      <c r="T47" s="30">
        <v>2</v>
      </c>
      <c r="U47" s="39"/>
      <c r="V47" s="39">
        <v>18</v>
      </c>
      <c r="W47" s="39"/>
      <c r="X47" s="30">
        <v>2</v>
      </c>
      <c r="Y47" s="39"/>
      <c r="Z47" s="39"/>
      <c r="AA47" s="39"/>
      <c r="AB47" s="30"/>
      <c r="AC47" s="54">
        <f t="shared" ref="AC47:AC49" si="14">AD47+AE47+AF47</f>
        <v>36</v>
      </c>
      <c r="AD47" s="32">
        <f t="shared" si="13"/>
        <v>0</v>
      </c>
      <c r="AE47" s="32">
        <f t="shared" ref="AE47:AE49" si="15">F47+J47+N47+R47+V47+Z47</f>
        <v>36</v>
      </c>
      <c r="AF47" s="32">
        <f t="shared" si="13"/>
        <v>0</v>
      </c>
      <c r="AG47" s="227">
        <f t="shared" si="13"/>
        <v>4</v>
      </c>
    </row>
    <row r="48" spans="1:38" s="14" customFormat="1" ht="20.100000000000001" customHeight="1" x14ac:dyDescent="0.2">
      <c r="A48" s="69">
        <v>28</v>
      </c>
      <c r="B48" s="144" t="s">
        <v>89</v>
      </c>
      <c r="C48" s="64"/>
      <c r="D48" s="67" t="s">
        <v>90</v>
      </c>
      <c r="E48" s="134"/>
      <c r="F48" s="134"/>
      <c r="G48" s="134"/>
      <c r="H48" s="135"/>
      <c r="I48" s="134"/>
      <c r="J48" s="134"/>
      <c r="K48" s="134"/>
      <c r="L48" s="135"/>
      <c r="M48" s="136"/>
      <c r="N48" s="136"/>
      <c r="O48" s="137"/>
      <c r="P48" s="138"/>
      <c r="Q48" s="137"/>
      <c r="R48" s="136"/>
      <c r="S48" s="137"/>
      <c r="T48" s="135"/>
      <c r="U48" s="139"/>
      <c r="V48" s="139"/>
      <c r="W48" s="139"/>
      <c r="X48" s="135"/>
      <c r="Y48" s="139"/>
      <c r="Z48" s="139"/>
      <c r="AA48" s="139"/>
      <c r="AB48" s="30">
        <v>4</v>
      </c>
      <c r="AC48" s="54">
        <f t="shared" si="14"/>
        <v>0</v>
      </c>
      <c r="AD48" s="32">
        <f t="shared" si="13"/>
        <v>0</v>
      </c>
      <c r="AE48" s="32">
        <f t="shared" si="15"/>
        <v>0</v>
      </c>
      <c r="AF48" s="32">
        <f t="shared" si="13"/>
        <v>0</v>
      </c>
      <c r="AG48" s="227">
        <f t="shared" si="13"/>
        <v>4</v>
      </c>
    </row>
    <row r="49" spans="1:33" s="14" customFormat="1" ht="20.100000000000001" customHeight="1" x14ac:dyDescent="0.2">
      <c r="A49" s="143">
        <v>29</v>
      </c>
      <c r="B49" s="145" t="s">
        <v>91</v>
      </c>
      <c r="C49" s="64" t="s">
        <v>92</v>
      </c>
      <c r="D49" s="67" t="s">
        <v>93</v>
      </c>
      <c r="E49" s="37"/>
      <c r="F49" s="37"/>
      <c r="G49" s="37"/>
      <c r="H49" s="30"/>
      <c r="I49" s="37"/>
      <c r="J49" s="37"/>
      <c r="K49" s="37"/>
      <c r="L49" s="30"/>
      <c r="M49" s="38"/>
      <c r="N49" s="38"/>
      <c r="O49" s="41"/>
      <c r="P49" s="31"/>
      <c r="Q49" s="41"/>
      <c r="R49" s="38"/>
      <c r="S49" s="41"/>
      <c r="T49" s="30"/>
      <c r="U49" s="39"/>
      <c r="V49" s="39"/>
      <c r="W49" s="39"/>
      <c r="X49" s="30"/>
      <c r="Y49" s="39"/>
      <c r="Z49" s="39"/>
      <c r="AA49" s="39"/>
      <c r="AB49" s="75">
        <v>1</v>
      </c>
      <c r="AC49" s="54">
        <f t="shared" si="14"/>
        <v>0</v>
      </c>
      <c r="AD49" s="32">
        <f t="shared" si="13"/>
        <v>0</v>
      </c>
      <c r="AE49" s="32">
        <f t="shared" si="15"/>
        <v>0</v>
      </c>
      <c r="AF49" s="32">
        <f t="shared" si="13"/>
        <v>0</v>
      </c>
      <c r="AG49" s="227">
        <f t="shared" si="13"/>
        <v>1</v>
      </c>
    </row>
    <row r="50" spans="1:33" s="14" customFormat="1" ht="20.100000000000001" customHeight="1" x14ac:dyDescent="0.2">
      <c r="A50" s="159" t="s">
        <v>94</v>
      </c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65">
        <f>AC51+AC58</f>
        <v>315</v>
      </c>
      <c r="AD50" s="65">
        <f>AD51+AD58</f>
        <v>63</v>
      </c>
      <c r="AE50" s="65">
        <f>AE51+AE58</f>
        <v>252</v>
      </c>
      <c r="AF50" s="65">
        <f>AF51+AF58</f>
        <v>0</v>
      </c>
      <c r="AG50" s="226">
        <f>AG51+AG58</f>
        <v>45</v>
      </c>
    </row>
    <row r="51" spans="1:33" s="14" customFormat="1" ht="20.100000000000001" customHeight="1" x14ac:dyDescent="0.2">
      <c r="A51" s="166" t="s">
        <v>95</v>
      </c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65">
        <f t="shared" ref="AC51" si="16">SUM(AC52:AC57)</f>
        <v>117</v>
      </c>
      <c r="AD51" s="65">
        <f>SUM(AD52:AD57)</f>
        <v>63</v>
      </c>
      <c r="AE51" s="65">
        <f t="shared" ref="AE51:AG51" si="17">SUM(AE52:AE57)</f>
        <v>54</v>
      </c>
      <c r="AF51" s="65">
        <f t="shared" si="17"/>
        <v>0</v>
      </c>
      <c r="AG51" s="226">
        <f t="shared" si="17"/>
        <v>15</v>
      </c>
    </row>
    <row r="52" spans="1:33" s="15" customFormat="1" ht="20.100000000000001" customHeight="1" x14ac:dyDescent="0.2">
      <c r="A52" s="143">
        <v>30</v>
      </c>
      <c r="B52" s="144" t="s">
        <v>96</v>
      </c>
      <c r="C52" s="96" t="s">
        <v>42</v>
      </c>
      <c r="D52" s="112" t="s">
        <v>43</v>
      </c>
      <c r="E52" s="105"/>
      <c r="F52" s="105"/>
      <c r="G52" s="105"/>
      <c r="H52" s="106"/>
      <c r="I52" s="105"/>
      <c r="J52" s="105"/>
      <c r="K52" s="105"/>
      <c r="L52" s="106"/>
      <c r="M52" s="107">
        <v>18</v>
      </c>
      <c r="N52" s="107"/>
      <c r="O52" s="107"/>
      <c r="P52" s="113">
        <v>2</v>
      </c>
      <c r="Q52" s="99"/>
      <c r="R52" s="99"/>
      <c r="S52" s="99"/>
      <c r="T52" s="98"/>
      <c r="U52" s="100"/>
      <c r="V52" s="100"/>
      <c r="W52" s="100"/>
      <c r="X52" s="98"/>
      <c r="Y52" s="100"/>
      <c r="Z52" s="100"/>
      <c r="AA52" s="100"/>
      <c r="AB52" s="98"/>
      <c r="AC52" s="140">
        <f t="shared" ref="AC52:AC57" si="18">AD52+AE52+AF52</f>
        <v>18</v>
      </c>
      <c r="AD52" s="109">
        <f t="shared" ref="AD52:AG57" si="19">E52+I52+M52+Q52+U52+Y52</f>
        <v>18</v>
      </c>
      <c r="AE52" s="109">
        <f t="shared" si="19"/>
        <v>0</v>
      </c>
      <c r="AF52" s="109">
        <f t="shared" si="19"/>
        <v>0</v>
      </c>
      <c r="AG52" s="228">
        <f t="shared" si="19"/>
        <v>2</v>
      </c>
    </row>
    <row r="53" spans="1:33" s="15" customFormat="1" ht="20.100000000000001" customHeight="1" x14ac:dyDescent="0.2">
      <c r="A53" s="143">
        <v>31</v>
      </c>
      <c r="B53" s="144" t="s">
        <v>97</v>
      </c>
      <c r="C53" s="64" t="s">
        <v>42</v>
      </c>
      <c r="D53" s="67" t="s">
        <v>43</v>
      </c>
      <c r="E53" s="37"/>
      <c r="F53" s="37"/>
      <c r="G53" s="37"/>
      <c r="H53" s="30"/>
      <c r="I53" s="37"/>
      <c r="J53" s="37"/>
      <c r="K53" s="37"/>
      <c r="L53" s="30"/>
      <c r="M53" s="38">
        <v>18</v>
      </c>
      <c r="N53" s="38"/>
      <c r="O53" s="38"/>
      <c r="P53" s="113">
        <v>2</v>
      </c>
      <c r="Q53" s="38"/>
      <c r="R53" s="38"/>
      <c r="S53" s="38"/>
      <c r="T53" s="30"/>
      <c r="U53" s="39"/>
      <c r="V53" s="39"/>
      <c r="W53" s="39"/>
      <c r="X53" s="30"/>
      <c r="Y53" s="39"/>
      <c r="Z53" s="39"/>
      <c r="AA53" s="39"/>
      <c r="AB53" s="30"/>
      <c r="AC53" s="54">
        <f t="shared" si="18"/>
        <v>18</v>
      </c>
      <c r="AD53" s="32">
        <f t="shared" si="19"/>
        <v>18</v>
      </c>
      <c r="AE53" s="32">
        <f t="shared" si="19"/>
        <v>0</v>
      </c>
      <c r="AF53" s="32">
        <f t="shared" si="19"/>
        <v>0</v>
      </c>
      <c r="AG53" s="228">
        <f t="shared" si="19"/>
        <v>2</v>
      </c>
    </row>
    <row r="54" spans="1:33" s="14" customFormat="1" ht="20.100000000000001" customHeight="1" x14ac:dyDescent="0.2">
      <c r="A54" s="143">
        <v>32</v>
      </c>
      <c r="B54" s="144" t="s">
        <v>98</v>
      </c>
      <c r="C54" s="64" t="s">
        <v>69</v>
      </c>
      <c r="D54" s="67" t="s">
        <v>99</v>
      </c>
      <c r="E54" s="37"/>
      <c r="F54" s="37"/>
      <c r="G54" s="37"/>
      <c r="H54" s="30"/>
      <c r="I54" s="37"/>
      <c r="J54" s="37"/>
      <c r="K54" s="37"/>
      <c r="L54" s="30"/>
      <c r="M54" s="38">
        <v>9</v>
      </c>
      <c r="N54" s="38">
        <v>9</v>
      </c>
      <c r="O54" s="38"/>
      <c r="P54" s="113">
        <v>2</v>
      </c>
      <c r="Q54" s="38">
        <v>9</v>
      </c>
      <c r="R54" s="38">
        <v>9</v>
      </c>
      <c r="S54" s="38"/>
      <c r="T54" s="104">
        <v>2</v>
      </c>
      <c r="U54" s="39"/>
      <c r="V54" s="39"/>
      <c r="W54" s="39"/>
      <c r="X54" s="30"/>
      <c r="Y54" s="39"/>
      <c r="Z54" s="39"/>
      <c r="AA54" s="39"/>
      <c r="AB54" s="30"/>
      <c r="AC54" s="54">
        <f t="shared" si="18"/>
        <v>36</v>
      </c>
      <c r="AD54" s="32">
        <f t="shared" si="19"/>
        <v>18</v>
      </c>
      <c r="AE54" s="32">
        <f t="shared" si="19"/>
        <v>18</v>
      </c>
      <c r="AF54" s="32">
        <f t="shared" si="19"/>
        <v>0</v>
      </c>
      <c r="AG54" s="228">
        <f t="shared" si="19"/>
        <v>4</v>
      </c>
    </row>
    <row r="55" spans="1:33" s="14" customFormat="1" ht="20.100000000000001" customHeight="1" x14ac:dyDescent="0.2">
      <c r="A55" s="143">
        <v>33</v>
      </c>
      <c r="B55" s="147" t="s">
        <v>100</v>
      </c>
      <c r="C55" s="64" t="s">
        <v>101</v>
      </c>
      <c r="D55" s="67" t="s">
        <v>102</v>
      </c>
      <c r="E55" s="37"/>
      <c r="F55" s="37"/>
      <c r="G55" s="37"/>
      <c r="H55" s="30"/>
      <c r="I55" s="37"/>
      <c r="J55" s="37"/>
      <c r="K55" s="37"/>
      <c r="L55" s="30"/>
      <c r="M55" s="38"/>
      <c r="N55" s="38"/>
      <c r="O55" s="38"/>
      <c r="P55" s="113"/>
      <c r="Q55" s="38"/>
      <c r="R55" s="38">
        <v>9</v>
      </c>
      <c r="S55" s="38"/>
      <c r="T55" s="104">
        <v>1</v>
      </c>
      <c r="U55" s="39"/>
      <c r="V55" s="39"/>
      <c r="W55" s="39"/>
      <c r="X55" s="30"/>
      <c r="Y55" s="39"/>
      <c r="Z55" s="39"/>
      <c r="AA55" s="39"/>
      <c r="AB55" s="30"/>
      <c r="AC55" s="54">
        <f t="shared" si="18"/>
        <v>9</v>
      </c>
      <c r="AD55" s="32">
        <f>E55+I55+M55+Q55+U55+Y55</f>
        <v>0</v>
      </c>
      <c r="AE55" s="32">
        <f>F55+J55+N55+R55+V55+Z55</f>
        <v>9</v>
      </c>
      <c r="AF55" s="32">
        <f t="shared" si="19"/>
        <v>0</v>
      </c>
      <c r="AG55" s="228">
        <f t="shared" si="19"/>
        <v>1</v>
      </c>
    </row>
    <row r="56" spans="1:33" s="14" customFormat="1" ht="20.100000000000001" customHeight="1" x14ac:dyDescent="0.2">
      <c r="A56" s="143">
        <v>34</v>
      </c>
      <c r="B56" s="144" t="s">
        <v>103</v>
      </c>
      <c r="C56" s="64" t="s">
        <v>104</v>
      </c>
      <c r="D56" s="67" t="s">
        <v>105</v>
      </c>
      <c r="E56" s="37"/>
      <c r="F56" s="37"/>
      <c r="G56" s="37"/>
      <c r="H56" s="30"/>
      <c r="I56" s="37"/>
      <c r="J56" s="37"/>
      <c r="K56" s="37"/>
      <c r="L56" s="30"/>
      <c r="M56" s="38"/>
      <c r="N56" s="38"/>
      <c r="O56" s="38"/>
      <c r="P56" s="113"/>
      <c r="Q56" s="38"/>
      <c r="R56" s="38">
        <v>9</v>
      </c>
      <c r="S56" s="41"/>
      <c r="T56" s="104">
        <v>1</v>
      </c>
      <c r="U56" s="42"/>
      <c r="V56" s="39">
        <v>9</v>
      </c>
      <c r="W56" s="42"/>
      <c r="X56" s="104">
        <v>2</v>
      </c>
      <c r="Y56" s="39"/>
      <c r="Z56" s="39"/>
      <c r="AA56" s="39"/>
      <c r="AB56" s="30"/>
      <c r="AC56" s="54">
        <f t="shared" si="18"/>
        <v>18</v>
      </c>
      <c r="AD56" s="32">
        <f t="shared" ref="AD56" si="20">E56+I56+M56+Q56+U56+Y56</f>
        <v>0</v>
      </c>
      <c r="AE56" s="32">
        <f t="shared" ref="AE56" si="21">F56+J56+N56+R56+V56+Z56</f>
        <v>18</v>
      </c>
      <c r="AF56" s="32">
        <f t="shared" ref="AF56" si="22">G56+K56+O56+S56+W56+AA56</f>
        <v>0</v>
      </c>
      <c r="AG56" s="228">
        <f t="shared" ref="AG56" si="23">H56+L56+P56+T56+X56+AB56</f>
        <v>3</v>
      </c>
    </row>
    <row r="57" spans="1:33" s="14" customFormat="1" ht="20.100000000000001" customHeight="1" x14ac:dyDescent="0.2">
      <c r="A57" s="143">
        <v>35</v>
      </c>
      <c r="B57" s="144" t="s">
        <v>106</v>
      </c>
      <c r="C57" s="64" t="s">
        <v>104</v>
      </c>
      <c r="D57" s="67" t="s">
        <v>102</v>
      </c>
      <c r="E57" s="37"/>
      <c r="F57" s="37"/>
      <c r="G57" s="37"/>
      <c r="H57" s="30"/>
      <c r="I57" s="37"/>
      <c r="J57" s="37"/>
      <c r="K57" s="37"/>
      <c r="L57" s="30"/>
      <c r="M57" s="38"/>
      <c r="N57" s="38"/>
      <c r="O57" s="38"/>
      <c r="P57" s="113"/>
      <c r="Q57" s="38">
        <v>9</v>
      </c>
      <c r="R57" s="38">
        <v>9</v>
      </c>
      <c r="S57" s="41"/>
      <c r="T57" s="104">
        <v>3</v>
      </c>
      <c r="U57" s="42"/>
      <c r="V57" s="39"/>
      <c r="W57" s="42"/>
      <c r="X57" s="40"/>
      <c r="Y57" s="39"/>
      <c r="Z57" s="39"/>
      <c r="AA57" s="39"/>
      <c r="AB57" s="30"/>
      <c r="AC57" s="54">
        <f t="shared" si="18"/>
        <v>18</v>
      </c>
      <c r="AD57" s="32">
        <f t="shared" si="19"/>
        <v>9</v>
      </c>
      <c r="AE57" s="32">
        <f t="shared" si="19"/>
        <v>9</v>
      </c>
      <c r="AF57" s="32">
        <f t="shared" si="19"/>
        <v>0</v>
      </c>
      <c r="AG57" s="228">
        <f t="shared" si="19"/>
        <v>3</v>
      </c>
    </row>
    <row r="58" spans="1:33" s="14" customFormat="1" ht="20.100000000000001" customHeight="1" x14ac:dyDescent="0.2">
      <c r="A58" s="166" t="s">
        <v>107</v>
      </c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65">
        <f>SUM(AC59:AC64)</f>
        <v>198</v>
      </c>
      <c r="AD58" s="65">
        <f>SUM(AD59:AD63)</f>
        <v>0</v>
      </c>
      <c r="AE58" s="65">
        <f>SUM(AE59:AE64)</f>
        <v>198</v>
      </c>
      <c r="AF58" s="65">
        <f t="shared" ref="AF58" si="24">SUM(AF59:AF63)</f>
        <v>0</v>
      </c>
      <c r="AG58" s="226">
        <f>SUM(AG59:AG64)</f>
        <v>30</v>
      </c>
    </row>
    <row r="59" spans="1:33" s="14" customFormat="1" ht="20.100000000000001" customHeight="1" x14ac:dyDescent="0.2">
      <c r="A59" s="143">
        <v>36</v>
      </c>
      <c r="B59" s="28" t="s">
        <v>108</v>
      </c>
      <c r="C59" s="64" t="s">
        <v>42</v>
      </c>
      <c r="D59" s="67" t="s">
        <v>43</v>
      </c>
      <c r="E59" s="37"/>
      <c r="F59" s="37"/>
      <c r="G59" s="37"/>
      <c r="H59" s="30"/>
      <c r="I59" s="37"/>
      <c r="J59" s="37"/>
      <c r="K59" s="37"/>
      <c r="L59" s="30"/>
      <c r="M59" s="38"/>
      <c r="N59" s="38">
        <v>18</v>
      </c>
      <c r="O59" s="41"/>
      <c r="P59" s="31">
        <v>2</v>
      </c>
      <c r="Q59" s="41"/>
      <c r="R59" s="38"/>
      <c r="S59" s="41"/>
      <c r="T59" s="30"/>
      <c r="U59" s="39"/>
      <c r="V59" s="39"/>
      <c r="W59" s="39"/>
      <c r="X59" s="30"/>
      <c r="Y59" s="39"/>
      <c r="Z59" s="39"/>
      <c r="AA59" s="39"/>
      <c r="AB59" s="30"/>
      <c r="AC59" s="54">
        <f>AD59+AE59+AF59</f>
        <v>18</v>
      </c>
      <c r="AD59" s="32">
        <f t="shared" ref="AD59:AG67" si="25">E59+I59+M59+Q59+U59+Y59</f>
        <v>0</v>
      </c>
      <c r="AE59" s="32">
        <f t="shared" si="25"/>
        <v>18</v>
      </c>
      <c r="AF59" s="32">
        <f t="shared" si="25"/>
        <v>0</v>
      </c>
      <c r="AG59" s="227">
        <f t="shared" si="25"/>
        <v>2</v>
      </c>
    </row>
    <row r="60" spans="1:33" s="14" customFormat="1" ht="20.100000000000001" customHeight="1" x14ac:dyDescent="0.2">
      <c r="A60" s="143">
        <v>37</v>
      </c>
      <c r="B60" s="28" t="s">
        <v>109</v>
      </c>
      <c r="C60" s="64" t="s">
        <v>85</v>
      </c>
      <c r="D60" s="67" t="s">
        <v>93</v>
      </c>
      <c r="E60" s="37"/>
      <c r="F60" s="37"/>
      <c r="G60" s="37"/>
      <c r="H60" s="30"/>
      <c r="I60" s="37"/>
      <c r="J60" s="37"/>
      <c r="K60" s="37"/>
      <c r="L60" s="30"/>
      <c r="M60" s="38"/>
      <c r="N60" s="38"/>
      <c r="O60" s="51"/>
      <c r="P60" s="31"/>
      <c r="Q60" s="41"/>
      <c r="R60" s="38">
        <v>18</v>
      </c>
      <c r="S60" s="41"/>
      <c r="T60" s="30">
        <v>3</v>
      </c>
      <c r="U60" s="39"/>
      <c r="V60" s="39">
        <v>18</v>
      </c>
      <c r="W60" s="39"/>
      <c r="X60" s="30">
        <v>3</v>
      </c>
      <c r="Y60" s="39"/>
      <c r="Z60" s="39">
        <v>18</v>
      </c>
      <c r="AA60" s="39"/>
      <c r="AB60" s="75">
        <v>3</v>
      </c>
      <c r="AC60" s="54">
        <f t="shared" ref="AC60:AC67" si="26">AD60+AE60+AF60</f>
        <v>54</v>
      </c>
      <c r="AD60" s="32">
        <f t="shared" si="25"/>
        <v>0</v>
      </c>
      <c r="AE60" s="32">
        <f t="shared" si="25"/>
        <v>54</v>
      </c>
      <c r="AF60" s="32">
        <f t="shared" si="25"/>
        <v>0</v>
      </c>
      <c r="AG60" s="227">
        <f t="shared" si="25"/>
        <v>9</v>
      </c>
    </row>
    <row r="61" spans="1:33" s="14" customFormat="1" ht="20.100000000000001" customHeight="1" x14ac:dyDescent="0.2">
      <c r="A61" s="143">
        <v>38</v>
      </c>
      <c r="B61" s="28" t="s">
        <v>110</v>
      </c>
      <c r="C61" s="64" t="s">
        <v>85</v>
      </c>
      <c r="D61" s="67" t="s">
        <v>86</v>
      </c>
      <c r="E61" s="37"/>
      <c r="F61" s="37"/>
      <c r="G61" s="37"/>
      <c r="H61" s="30"/>
      <c r="I61" s="37"/>
      <c r="J61" s="37"/>
      <c r="K61" s="37"/>
      <c r="L61" s="30"/>
      <c r="M61" s="38"/>
      <c r="N61" s="38"/>
      <c r="O61" s="41"/>
      <c r="P61" s="31"/>
      <c r="Q61" s="41"/>
      <c r="R61" s="38">
        <v>18</v>
      </c>
      <c r="S61" s="41"/>
      <c r="T61" s="30">
        <v>3</v>
      </c>
      <c r="U61" s="39"/>
      <c r="V61" s="39">
        <v>18</v>
      </c>
      <c r="W61" s="53"/>
      <c r="X61" s="30">
        <v>3</v>
      </c>
      <c r="Y61" s="39"/>
      <c r="Z61" s="39">
        <v>18</v>
      </c>
      <c r="AA61" s="39"/>
      <c r="AB61" s="30">
        <v>3</v>
      </c>
      <c r="AC61" s="54">
        <f t="shared" si="26"/>
        <v>54</v>
      </c>
      <c r="AD61" s="32">
        <f t="shared" si="25"/>
        <v>0</v>
      </c>
      <c r="AE61" s="32">
        <f t="shared" si="25"/>
        <v>54</v>
      </c>
      <c r="AF61" s="32">
        <f t="shared" si="25"/>
        <v>0</v>
      </c>
      <c r="AG61" s="227">
        <f t="shared" si="25"/>
        <v>9</v>
      </c>
    </row>
    <row r="62" spans="1:33" s="14" customFormat="1" ht="20.100000000000001" customHeight="1" x14ac:dyDescent="0.2">
      <c r="A62" s="143">
        <v>39</v>
      </c>
      <c r="B62" s="28" t="s">
        <v>111</v>
      </c>
      <c r="C62" s="64"/>
      <c r="D62" s="67" t="s">
        <v>112</v>
      </c>
      <c r="E62" s="37"/>
      <c r="F62" s="37"/>
      <c r="G62" s="37"/>
      <c r="H62" s="30"/>
      <c r="I62" s="37"/>
      <c r="J62" s="37"/>
      <c r="K62" s="37"/>
      <c r="L62" s="30"/>
      <c r="M62" s="38"/>
      <c r="N62" s="38"/>
      <c r="O62" s="41"/>
      <c r="P62" s="31"/>
      <c r="Q62" s="41"/>
      <c r="R62" s="38"/>
      <c r="S62" s="41"/>
      <c r="T62" s="30"/>
      <c r="U62" s="39"/>
      <c r="V62" s="39">
        <v>18</v>
      </c>
      <c r="W62" s="53"/>
      <c r="X62" s="30">
        <v>3</v>
      </c>
      <c r="Y62" s="39"/>
      <c r="Z62" s="39">
        <v>18</v>
      </c>
      <c r="AA62" s="39"/>
      <c r="AB62" s="30">
        <v>3</v>
      </c>
      <c r="AC62" s="54">
        <f t="shared" si="26"/>
        <v>36</v>
      </c>
      <c r="AD62" s="32">
        <f t="shared" si="25"/>
        <v>0</v>
      </c>
      <c r="AE62" s="32">
        <f t="shared" si="25"/>
        <v>36</v>
      </c>
      <c r="AF62" s="32">
        <f t="shared" si="25"/>
        <v>0</v>
      </c>
      <c r="AG62" s="227">
        <f t="shared" si="25"/>
        <v>6</v>
      </c>
    </row>
    <row r="63" spans="1:33" s="14" customFormat="1" ht="20.100000000000001" customHeight="1" x14ac:dyDescent="0.2">
      <c r="A63" s="143">
        <v>40</v>
      </c>
      <c r="B63" s="28" t="s">
        <v>113</v>
      </c>
      <c r="C63" s="64"/>
      <c r="D63" s="67" t="s">
        <v>43</v>
      </c>
      <c r="E63" s="37"/>
      <c r="F63" s="37"/>
      <c r="G63" s="37"/>
      <c r="H63" s="30"/>
      <c r="I63" s="37"/>
      <c r="J63" s="37"/>
      <c r="K63" s="37"/>
      <c r="L63" s="30"/>
      <c r="M63" s="38"/>
      <c r="N63" s="38">
        <v>18</v>
      </c>
      <c r="O63" s="41"/>
      <c r="P63" s="31">
        <v>2</v>
      </c>
      <c r="Q63" s="41"/>
      <c r="R63" s="38"/>
      <c r="S63" s="41"/>
      <c r="T63" s="30"/>
      <c r="U63" s="39"/>
      <c r="V63" s="39"/>
      <c r="W63" s="53"/>
      <c r="X63" s="30"/>
      <c r="Y63" s="39"/>
      <c r="Z63" s="39"/>
      <c r="AA63" s="39"/>
      <c r="AB63" s="30"/>
      <c r="AC63" s="54">
        <f t="shared" si="26"/>
        <v>18</v>
      </c>
      <c r="AD63" s="32">
        <f t="shared" si="25"/>
        <v>0</v>
      </c>
      <c r="AE63" s="32">
        <f t="shared" si="25"/>
        <v>18</v>
      </c>
      <c r="AF63" s="32">
        <f t="shared" si="25"/>
        <v>0</v>
      </c>
      <c r="AG63" s="227">
        <f t="shared" si="25"/>
        <v>2</v>
      </c>
    </row>
    <row r="64" spans="1:33" s="14" customFormat="1" ht="20.100000000000001" customHeight="1" x14ac:dyDescent="0.2">
      <c r="A64" s="143">
        <v>41</v>
      </c>
      <c r="B64" s="28" t="s">
        <v>114</v>
      </c>
      <c r="C64" s="64"/>
      <c r="D64" s="67" t="s">
        <v>90</v>
      </c>
      <c r="E64" s="37"/>
      <c r="F64" s="37"/>
      <c r="G64" s="37"/>
      <c r="H64" s="30"/>
      <c r="I64" s="37"/>
      <c r="J64" s="37"/>
      <c r="K64" s="37"/>
      <c r="L64" s="30"/>
      <c r="M64" s="38"/>
      <c r="N64" s="38"/>
      <c r="O64" s="41"/>
      <c r="P64" s="31"/>
      <c r="Q64" s="41"/>
      <c r="R64" s="38"/>
      <c r="S64" s="41"/>
      <c r="T64" s="30"/>
      <c r="U64" s="39"/>
      <c r="V64" s="39"/>
      <c r="W64" s="53"/>
      <c r="X64" s="30"/>
      <c r="Y64" s="39"/>
      <c r="Z64" s="39">
        <v>18</v>
      </c>
      <c r="AA64" s="39"/>
      <c r="AB64" s="30">
        <v>2</v>
      </c>
      <c r="AC64" s="54">
        <f t="shared" si="26"/>
        <v>18</v>
      </c>
      <c r="AD64" s="32">
        <f t="shared" si="25"/>
        <v>0</v>
      </c>
      <c r="AE64" s="32">
        <f t="shared" si="25"/>
        <v>18</v>
      </c>
      <c r="AF64" s="32">
        <f t="shared" si="25"/>
        <v>0</v>
      </c>
      <c r="AG64" s="227">
        <f t="shared" si="25"/>
        <v>2</v>
      </c>
    </row>
    <row r="65" spans="1:33" s="15" customFormat="1" ht="20.100000000000001" customHeight="1" x14ac:dyDescent="0.2">
      <c r="A65" s="159" t="s">
        <v>115</v>
      </c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7"/>
      <c r="N65" s="167"/>
      <c r="O65" s="167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7"/>
      <c r="AC65" s="65">
        <f>SUM(AC66:AC67)</f>
        <v>90</v>
      </c>
      <c r="AD65" s="65">
        <f>SUM(AD66:AD67)</f>
        <v>0</v>
      </c>
      <c r="AE65" s="65">
        <f>SUM(AE66:AE67)</f>
        <v>0</v>
      </c>
      <c r="AF65" s="65">
        <f>SUM(AF66:AF67)</f>
        <v>90</v>
      </c>
      <c r="AG65" s="226">
        <f>SUM(AG66:AG67)</f>
        <v>11</v>
      </c>
    </row>
    <row r="66" spans="1:33" s="14" customFormat="1" ht="20.100000000000001" customHeight="1" x14ac:dyDescent="0.2">
      <c r="A66" s="146">
        <v>42</v>
      </c>
      <c r="B66" s="144" t="s">
        <v>116</v>
      </c>
      <c r="C66" s="170" t="s">
        <v>43</v>
      </c>
      <c r="D66" s="171"/>
      <c r="E66" s="49"/>
      <c r="F66" s="49"/>
      <c r="G66" s="49"/>
      <c r="H66" s="50"/>
      <c r="I66" s="49"/>
      <c r="J66" s="49"/>
      <c r="K66" s="49"/>
      <c r="L66" s="121"/>
      <c r="M66" s="124"/>
      <c r="N66" s="124"/>
      <c r="O66" s="125">
        <v>30</v>
      </c>
      <c r="P66" s="122">
        <v>2</v>
      </c>
      <c r="Q66" s="52"/>
      <c r="R66" s="52"/>
      <c r="S66" s="52"/>
      <c r="T66" s="91"/>
      <c r="U66" s="39"/>
      <c r="V66" s="39"/>
      <c r="W66" s="39"/>
      <c r="X66" s="91"/>
      <c r="Y66" s="39"/>
      <c r="Z66" s="39"/>
      <c r="AA66" s="128"/>
      <c r="AB66" s="127"/>
      <c r="AC66" s="54">
        <f t="shared" si="26"/>
        <v>30</v>
      </c>
      <c r="AD66" s="32">
        <f t="shared" ref="AD66:AD67" si="27">E66+I66+M66+Q66+U66+Y66</f>
        <v>0</v>
      </c>
      <c r="AE66" s="32">
        <f t="shared" ref="AE66:AE67" si="28">F66+J66+N66+R66+V66+Z66</f>
        <v>0</v>
      </c>
      <c r="AF66" s="32">
        <f t="shared" ref="AF66:AF67" si="29">G66+K66+O66+S66+W66+AA66</f>
        <v>30</v>
      </c>
      <c r="AG66" s="227">
        <f t="shared" si="25"/>
        <v>2</v>
      </c>
    </row>
    <row r="67" spans="1:33" s="14" customFormat="1" ht="36" customHeight="1" x14ac:dyDescent="0.2">
      <c r="A67" s="146">
        <v>43</v>
      </c>
      <c r="B67" s="144" t="s">
        <v>117</v>
      </c>
      <c r="C67" s="78"/>
      <c r="D67" s="79" t="s">
        <v>90</v>
      </c>
      <c r="E67" s="49"/>
      <c r="F67" s="49"/>
      <c r="G67" s="49"/>
      <c r="H67" s="50"/>
      <c r="I67" s="49"/>
      <c r="J67" s="49"/>
      <c r="K67" s="49"/>
      <c r="L67" s="30"/>
      <c r="M67" s="123"/>
      <c r="N67" s="123"/>
      <c r="O67" s="123"/>
      <c r="P67" s="31"/>
      <c r="Q67" s="123"/>
      <c r="R67" s="123"/>
      <c r="S67" s="126">
        <v>20</v>
      </c>
      <c r="T67" s="30">
        <v>3</v>
      </c>
      <c r="U67" s="39"/>
      <c r="V67" s="39"/>
      <c r="W67" s="46">
        <v>20</v>
      </c>
      <c r="X67" s="33">
        <v>3</v>
      </c>
      <c r="Y67" s="39"/>
      <c r="Z67" s="39"/>
      <c r="AA67" s="46">
        <v>20</v>
      </c>
      <c r="AB67" s="129">
        <v>3</v>
      </c>
      <c r="AC67" s="54">
        <f t="shared" si="26"/>
        <v>60</v>
      </c>
      <c r="AD67" s="32">
        <f t="shared" si="27"/>
        <v>0</v>
      </c>
      <c r="AE67" s="32">
        <f t="shared" si="28"/>
        <v>0</v>
      </c>
      <c r="AF67" s="32">
        <f t="shared" si="29"/>
        <v>60</v>
      </c>
      <c r="AG67" s="227">
        <f t="shared" si="25"/>
        <v>9</v>
      </c>
    </row>
    <row r="68" spans="1:33" s="14" customFormat="1" ht="20.100000000000001" customHeight="1" x14ac:dyDescent="0.2">
      <c r="A68" s="185" t="s">
        <v>118</v>
      </c>
      <c r="B68" s="186"/>
      <c r="C68" s="186"/>
      <c r="D68" s="187"/>
      <c r="E68" s="60">
        <f t="shared" ref="E68:AB68" si="30">SUM(E17:E25,E27:E31,E33:E38,E40:E44,E46:E49,E52:E57,E59:E64,E66:E67)</f>
        <v>30</v>
      </c>
      <c r="F68" s="60">
        <f t="shared" si="30"/>
        <v>174</v>
      </c>
      <c r="G68" s="60">
        <f t="shared" si="30"/>
        <v>36</v>
      </c>
      <c r="H68" s="191">
        <f t="shared" si="30"/>
        <v>30</v>
      </c>
      <c r="I68" s="60">
        <f t="shared" si="30"/>
        <v>36</v>
      </c>
      <c r="J68" s="60">
        <f t="shared" si="30"/>
        <v>189</v>
      </c>
      <c r="K68" s="60">
        <f t="shared" si="30"/>
        <v>18</v>
      </c>
      <c r="L68" s="191">
        <f t="shared" si="30"/>
        <v>30</v>
      </c>
      <c r="M68" s="92">
        <f t="shared" si="30"/>
        <v>63</v>
      </c>
      <c r="N68" s="92">
        <f t="shared" si="30"/>
        <v>189</v>
      </c>
      <c r="O68" s="92">
        <f t="shared" si="30"/>
        <v>30</v>
      </c>
      <c r="P68" s="192">
        <f t="shared" si="30"/>
        <v>30</v>
      </c>
      <c r="Q68" s="92">
        <f t="shared" si="30"/>
        <v>18</v>
      </c>
      <c r="R68" s="92">
        <f t="shared" si="30"/>
        <v>198</v>
      </c>
      <c r="S68" s="92">
        <f t="shared" si="30"/>
        <v>20</v>
      </c>
      <c r="T68" s="192">
        <f t="shared" si="30"/>
        <v>30</v>
      </c>
      <c r="U68" s="42">
        <f t="shared" si="30"/>
        <v>18</v>
      </c>
      <c r="V68" s="42">
        <f t="shared" si="30"/>
        <v>171</v>
      </c>
      <c r="W68" s="42">
        <f t="shared" si="30"/>
        <v>20</v>
      </c>
      <c r="X68" s="191">
        <f t="shared" si="30"/>
        <v>30</v>
      </c>
      <c r="Y68" s="42">
        <f t="shared" si="30"/>
        <v>0</v>
      </c>
      <c r="Z68" s="42">
        <f t="shared" si="30"/>
        <v>144</v>
      </c>
      <c r="AA68" s="42">
        <f t="shared" si="30"/>
        <v>20</v>
      </c>
      <c r="AB68" s="191">
        <f t="shared" si="30"/>
        <v>30</v>
      </c>
      <c r="AC68" s="89">
        <f>AC65+AC58+AC51+AC45+AC39+AC32+AC26+AC16</f>
        <v>1374</v>
      </c>
      <c r="AD68" s="90">
        <f>AD65+AD58+AD51+AD45+AD39+AD32+AD26+AD16</f>
        <v>165</v>
      </c>
      <c r="AE68" s="90">
        <f>AE65+AE58+AE51+AE45+AE39+AE32+AE26+AE16</f>
        <v>1065</v>
      </c>
      <c r="AF68" s="90">
        <f>AF65+AF58+AF51+AF45+AF39+AF32+AF26+AF16</f>
        <v>144</v>
      </c>
      <c r="AG68" s="234">
        <f>AG16+AG26+AG32+AG39+AG45+AG50+AG65</f>
        <v>180</v>
      </c>
    </row>
    <row r="69" spans="1:33" s="14" customFormat="1" ht="20.100000000000001" customHeight="1" x14ac:dyDescent="0.2">
      <c r="A69" s="185"/>
      <c r="B69" s="186"/>
      <c r="C69" s="186"/>
      <c r="D69" s="187"/>
      <c r="E69" s="178">
        <f>E68+F68+G68</f>
        <v>240</v>
      </c>
      <c r="F69" s="178"/>
      <c r="G69" s="178"/>
      <c r="H69" s="191"/>
      <c r="I69" s="179">
        <f>I68+J68+K68</f>
        <v>243</v>
      </c>
      <c r="J69" s="180"/>
      <c r="K69" s="181"/>
      <c r="L69" s="191"/>
      <c r="M69" s="182">
        <f>M68+N68+O68</f>
        <v>282</v>
      </c>
      <c r="N69" s="183"/>
      <c r="O69" s="184"/>
      <c r="P69" s="192"/>
      <c r="Q69" s="182">
        <f>Q68+R68+S68</f>
        <v>236</v>
      </c>
      <c r="R69" s="183"/>
      <c r="S69" s="184"/>
      <c r="T69" s="192"/>
      <c r="U69" s="172">
        <f>U68+V68+W68</f>
        <v>209</v>
      </c>
      <c r="V69" s="173"/>
      <c r="W69" s="174"/>
      <c r="X69" s="191"/>
      <c r="Y69" s="172">
        <f>Y68+Z68+AA68</f>
        <v>164</v>
      </c>
      <c r="Z69" s="173"/>
      <c r="AA69" s="174"/>
      <c r="AB69" s="191"/>
      <c r="AC69" s="193">
        <f>U70+M70+E70</f>
        <v>1374</v>
      </c>
      <c r="AD69" s="194"/>
      <c r="AE69" s="194"/>
      <c r="AF69" s="194"/>
      <c r="AG69" s="232">
        <f>H68+L68+P68+T68+X68+AB68</f>
        <v>180</v>
      </c>
    </row>
    <row r="70" spans="1:33" s="14" customFormat="1" ht="20.100000000000001" customHeight="1" thickBot="1" x14ac:dyDescent="0.25">
      <c r="A70" s="188"/>
      <c r="B70" s="189"/>
      <c r="C70" s="189"/>
      <c r="D70" s="190"/>
      <c r="E70" s="175">
        <f>E69+I69</f>
        <v>483</v>
      </c>
      <c r="F70" s="175"/>
      <c r="G70" s="175"/>
      <c r="H70" s="175"/>
      <c r="I70" s="175"/>
      <c r="J70" s="175"/>
      <c r="K70" s="175"/>
      <c r="L70" s="70">
        <f>H68+L68</f>
        <v>60</v>
      </c>
      <c r="M70" s="175">
        <f>M69+Q69</f>
        <v>518</v>
      </c>
      <c r="N70" s="175"/>
      <c r="O70" s="175"/>
      <c r="P70" s="175"/>
      <c r="Q70" s="175"/>
      <c r="R70" s="175"/>
      <c r="S70" s="175"/>
      <c r="T70" s="70">
        <f>P68+T68</f>
        <v>60</v>
      </c>
      <c r="U70" s="175">
        <f>U69+Y69</f>
        <v>373</v>
      </c>
      <c r="V70" s="175"/>
      <c r="W70" s="175"/>
      <c r="X70" s="175"/>
      <c r="Y70" s="175"/>
      <c r="Z70" s="175"/>
      <c r="AA70" s="175"/>
      <c r="AB70" s="71">
        <f>X68+AB68</f>
        <v>60</v>
      </c>
      <c r="AC70" s="195"/>
      <c r="AD70" s="196"/>
      <c r="AE70" s="196"/>
      <c r="AF70" s="196"/>
      <c r="AG70" s="233"/>
    </row>
    <row r="71" spans="1:33" s="14" customFormat="1" x14ac:dyDescent="0.2">
      <c r="A71" s="16"/>
      <c r="B71" s="17"/>
      <c r="C71" s="18"/>
      <c r="D71" s="18"/>
      <c r="E71" s="19"/>
      <c r="F71" s="19"/>
      <c r="G71" s="20"/>
      <c r="H71" s="19"/>
      <c r="I71" s="19"/>
      <c r="J71" s="19"/>
      <c r="K71" s="20"/>
      <c r="L71" s="21"/>
      <c r="M71" s="21"/>
      <c r="N71" s="22"/>
      <c r="O71" s="23"/>
      <c r="P71" s="24"/>
      <c r="Q71" s="24"/>
      <c r="R71" s="24"/>
      <c r="S71" s="25"/>
      <c r="T71" s="22"/>
      <c r="U71" s="22"/>
      <c r="V71" s="22"/>
      <c r="W71" s="23"/>
      <c r="X71" s="24"/>
      <c r="Y71" s="24"/>
      <c r="Z71" s="24"/>
      <c r="AA71" s="25"/>
      <c r="AB71" s="26"/>
      <c r="AC71" s="57"/>
      <c r="AD71" s="57"/>
      <c r="AE71" s="57"/>
      <c r="AF71" s="58"/>
      <c r="AG71" s="43"/>
    </row>
    <row r="72" spans="1:33" ht="12.75" customHeight="1" x14ac:dyDescent="0.2">
      <c r="B72" s="176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P72" s="4"/>
      <c r="T72" s="4"/>
      <c r="X72" s="4"/>
      <c r="AB72" s="4"/>
      <c r="AF72" s="59"/>
    </row>
    <row r="74" spans="1:33" x14ac:dyDescent="0.2">
      <c r="P74" s="132"/>
      <c r="T74" s="132"/>
      <c r="X74" s="132"/>
      <c r="AB74" s="132"/>
    </row>
    <row r="75" spans="1:33" x14ac:dyDescent="0.2">
      <c r="P75" s="132"/>
      <c r="T75" s="132"/>
      <c r="X75" s="132"/>
      <c r="AB75" s="4"/>
    </row>
    <row r="76" spans="1:33" x14ac:dyDescent="0.2">
      <c r="P76" s="132"/>
      <c r="T76" s="132"/>
      <c r="X76" s="132"/>
      <c r="AB76" s="132"/>
    </row>
    <row r="77" spans="1:33" x14ac:dyDescent="0.2">
      <c r="P77" s="132"/>
      <c r="T77" s="132"/>
      <c r="X77" s="132"/>
      <c r="AB77" s="132"/>
    </row>
    <row r="78" spans="1:33" x14ac:dyDescent="0.2">
      <c r="P78" s="132"/>
      <c r="T78" s="132"/>
      <c r="X78" s="132"/>
      <c r="AB78" s="132"/>
    </row>
    <row r="79" spans="1:33" x14ac:dyDescent="0.2">
      <c r="P79" s="132"/>
      <c r="T79" s="132"/>
      <c r="X79" s="132"/>
      <c r="AB79" s="132"/>
    </row>
  </sheetData>
  <mergeCells count="63">
    <mergeCell ref="A12:AG12"/>
    <mergeCell ref="U14:W14"/>
    <mergeCell ref="X14:X15"/>
    <mergeCell ref="H14:H15"/>
    <mergeCell ref="E14:G14"/>
    <mergeCell ref="A13:A15"/>
    <mergeCell ref="B13:B15"/>
    <mergeCell ref="C13:C15"/>
    <mergeCell ref="D13:D15"/>
    <mergeCell ref="E13:L13"/>
    <mergeCell ref="A6:AG6"/>
    <mergeCell ref="A7:AG7"/>
    <mergeCell ref="A8:AG8"/>
    <mergeCell ref="A11:AF11"/>
    <mergeCell ref="A9:AG9"/>
    <mergeCell ref="A1:AG1"/>
    <mergeCell ref="A2:AG2"/>
    <mergeCell ref="A3:AG3"/>
    <mergeCell ref="A4:AG4"/>
    <mergeCell ref="A5:AG5"/>
    <mergeCell ref="AG69:AG70"/>
    <mergeCell ref="B72:M72"/>
    <mergeCell ref="E69:G69"/>
    <mergeCell ref="I69:K69"/>
    <mergeCell ref="M69:O69"/>
    <mergeCell ref="Q69:S69"/>
    <mergeCell ref="A68:D70"/>
    <mergeCell ref="H68:H69"/>
    <mergeCell ref="L68:L69"/>
    <mergeCell ref="P68:P69"/>
    <mergeCell ref="T68:T69"/>
    <mergeCell ref="X68:X69"/>
    <mergeCell ref="AB68:AB69"/>
    <mergeCell ref="AC69:AF70"/>
    <mergeCell ref="E70:K70"/>
    <mergeCell ref="C66:D66"/>
    <mergeCell ref="U69:W69"/>
    <mergeCell ref="Y69:AA69"/>
    <mergeCell ref="M70:S70"/>
    <mergeCell ref="U70:AA70"/>
    <mergeCell ref="A50:AB50"/>
    <mergeCell ref="A51:AB51"/>
    <mergeCell ref="A58:AB58"/>
    <mergeCell ref="A65:AB65"/>
    <mergeCell ref="A45:AB45"/>
    <mergeCell ref="D27:D31"/>
    <mergeCell ref="A32:AB32"/>
    <mergeCell ref="A39:AB39"/>
    <mergeCell ref="A16:AB16"/>
    <mergeCell ref="A26:AB26"/>
    <mergeCell ref="L14:L15"/>
    <mergeCell ref="I14:K14"/>
    <mergeCell ref="AD13:AF14"/>
    <mergeCell ref="AG13:AG15"/>
    <mergeCell ref="T14:T15"/>
    <mergeCell ref="Q14:S14"/>
    <mergeCell ref="P14:P15"/>
    <mergeCell ref="Y14:AA14"/>
    <mergeCell ref="AB14:AB15"/>
    <mergeCell ref="M13:T13"/>
    <mergeCell ref="U13:AB13"/>
    <mergeCell ref="AC13:AC15"/>
    <mergeCell ref="M14:O14"/>
  </mergeCells>
  <printOptions horizontalCentered="1"/>
  <pageMargins left="0.59055118110236227" right="0.59055118110236227" top="0.39370078740157483" bottom="0.39370078740157483" header="0.23622047244094491" footer="0.31496062992125984"/>
  <pageSetup paperSize="9" scale="6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66"/>
  <sheetViews>
    <sheetView zoomScale="85" zoomScaleNormal="85" zoomScalePageLayoutView="125" workbookViewId="0">
      <selection activeCell="S30" sqref="S30"/>
    </sheetView>
  </sheetViews>
  <sheetFormatPr defaultColWidth="8.85546875" defaultRowHeight="12.75" x14ac:dyDescent="0.2"/>
  <cols>
    <col min="1" max="1" width="3" style="2" customWidth="1"/>
    <col min="2" max="2" width="29.28515625" customWidth="1"/>
    <col min="3" max="3" width="6.42578125" style="3" hidden="1" customWidth="1"/>
    <col min="4" max="4" width="6.42578125" style="3" customWidth="1"/>
    <col min="5" max="7" width="3.28515625" style="4" customWidth="1"/>
    <col min="8" max="8" width="3.28515625" style="5" customWidth="1"/>
    <col min="9" max="11" width="3.28515625" style="4" customWidth="1"/>
    <col min="12" max="12" width="3.28515625" style="5" customWidth="1"/>
    <col min="13" max="15" width="3.28515625" style="4" customWidth="1"/>
    <col min="16" max="16" width="3.28515625" style="5" customWidth="1"/>
    <col min="17" max="19" width="3.28515625" style="4" customWidth="1"/>
    <col min="20" max="20" width="3.28515625" style="5" customWidth="1"/>
    <col min="21" max="23" width="3.28515625" style="4" customWidth="1"/>
    <col min="24" max="24" width="3.28515625" style="5" customWidth="1"/>
    <col min="25" max="27" width="3.28515625" style="4" customWidth="1"/>
    <col min="28" max="28" width="3.28515625" style="5" customWidth="1"/>
    <col min="29" max="29" width="5.140625" style="56" customWidth="1"/>
    <col min="30" max="30" width="3.7109375" style="7" customWidth="1"/>
    <col min="31" max="31" width="5.140625" style="7" customWidth="1"/>
    <col min="32" max="32" width="3.7109375" style="7" customWidth="1"/>
    <col min="33" max="33" width="3.7109375" style="6" customWidth="1"/>
  </cols>
  <sheetData>
    <row r="1" spans="1:33" x14ac:dyDescent="0.2">
      <c r="A1" s="197" t="s">
        <v>134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</row>
    <row r="2" spans="1:33" x14ac:dyDescent="0.2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</row>
    <row r="3" spans="1:33" x14ac:dyDescent="0.2">
      <c r="A3" s="223" t="s">
        <v>135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</row>
    <row r="4" spans="1:33" x14ac:dyDescent="0.2">
      <c r="A4" s="223" t="s">
        <v>136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</row>
    <row r="5" spans="1:33" ht="12.75" customHeight="1" x14ac:dyDescent="0.2">
      <c r="A5" s="198" t="s">
        <v>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</row>
    <row r="6" spans="1:33" x14ac:dyDescent="0.2">
      <c r="A6" s="199" t="s">
        <v>2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</row>
    <row r="7" spans="1:33" x14ac:dyDescent="0.2">
      <c r="A7" s="201" t="s">
        <v>3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</row>
    <row r="8" spans="1:33" x14ac:dyDescent="0.2">
      <c r="A8" s="202" t="s">
        <v>4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</row>
    <row r="9" spans="1:33" x14ac:dyDescent="0.2">
      <c r="A9" s="202" t="s">
        <v>5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</row>
    <row r="10" spans="1:33" ht="9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1"/>
      <c r="AD10" s="13"/>
      <c r="AE10" s="13"/>
      <c r="AF10" s="13"/>
      <c r="AG10" s="13"/>
    </row>
    <row r="11" spans="1:33" x14ac:dyDescent="0.2">
      <c r="A11" s="203" t="s">
        <v>119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13"/>
    </row>
    <row r="12" spans="1:33" s="14" customFormat="1" ht="13.5" thickBot="1" x14ac:dyDescent="0.25">
      <c r="A12" s="222"/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</row>
    <row r="13" spans="1:33" s="14" customFormat="1" ht="12.75" customHeight="1" x14ac:dyDescent="0.2">
      <c r="A13" s="204" t="s">
        <v>7</v>
      </c>
      <c r="B13" s="153" t="s">
        <v>8</v>
      </c>
      <c r="C13" s="206" t="s">
        <v>9</v>
      </c>
      <c r="D13" s="209" t="s">
        <v>10</v>
      </c>
      <c r="E13" s="155" t="s">
        <v>11</v>
      </c>
      <c r="F13" s="155"/>
      <c r="G13" s="155"/>
      <c r="H13" s="155"/>
      <c r="I13" s="155"/>
      <c r="J13" s="155"/>
      <c r="K13" s="155"/>
      <c r="L13" s="155"/>
      <c r="M13" s="155" t="s">
        <v>12</v>
      </c>
      <c r="N13" s="155"/>
      <c r="O13" s="155"/>
      <c r="P13" s="155"/>
      <c r="Q13" s="155"/>
      <c r="R13" s="155"/>
      <c r="S13" s="155"/>
      <c r="T13" s="155"/>
      <c r="U13" s="155" t="s">
        <v>13</v>
      </c>
      <c r="V13" s="155"/>
      <c r="W13" s="155"/>
      <c r="X13" s="155"/>
      <c r="Y13" s="155"/>
      <c r="Z13" s="155"/>
      <c r="AA13" s="155"/>
      <c r="AB13" s="155"/>
      <c r="AC13" s="156" t="s">
        <v>14</v>
      </c>
      <c r="AD13" s="153" t="s">
        <v>15</v>
      </c>
      <c r="AE13" s="153"/>
      <c r="AF13" s="153"/>
      <c r="AG13" s="224" t="s">
        <v>16</v>
      </c>
    </row>
    <row r="14" spans="1:33" s="14" customFormat="1" ht="12.75" customHeight="1" x14ac:dyDescent="0.2">
      <c r="A14" s="205"/>
      <c r="B14" s="154"/>
      <c r="C14" s="207"/>
      <c r="D14" s="210"/>
      <c r="E14" s="212" t="s">
        <v>17</v>
      </c>
      <c r="F14" s="212"/>
      <c r="G14" s="212"/>
      <c r="H14" s="216" t="s">
        <v>16</v>
      </c>
      <c r="I14" s="212" t="s">
        <v>18</v>
      </c>
      <c r="J14" s="212"/>
      <c r="K14" s="212"/>
      <c r="L14" s="216" t="s">
        <v>16</v>
      </c>
      <c r="M14" s="212" t="s">
        <v>19</v>
      </c>
      <c r="N14" s="212"/>
      <c r="O14" s="212"/>
      <c r="P14" s="216" t="s">
        <v>16</v>
      </c>
      <c r="Q14" s="212" t="s">
        <v>20</v>
      </c>
      <c r="R14" s="212"/>
      <c r="S14" s="212"/>
      <c r="T14" s="216" t="s">
        <v>16</v>
      </c>
      <c r="U14" s="212" t="s">
        <v>21</v>
      </c>
      <c r="V14" s="212"/>
      <c r="W14" s="212"/>
      <c r="X14" s="216" t="s">
        <v>16</v>
      </c>
      <c r="Y14" s="212" t="s">
        <v>22</v>
      </c>
      <c r="Z14" s="212"/>
      <c r="AA14" s="212"/>
      <c r="AB14" s="216" t="s">
        <v>16</v>
      </c>
      <c r="AC14" s="157"/>
      <c r="AD14" s="154"/>
      <c r="AE14" s="154"/>
      <c r="AF14" s="154"/>
      <c r="AG14" s="225"/>
    </row>
    <row r="15" spans="1:33" s="14" customFormat="1" ht="18.95" customHeight="1" x14ac:dyDescent="0.2">
      <c r="A15" s="205"/>
      <c r="B15" s="154"/>
      <c r="C15" s="208"/>
      <c r="D15" s="210"/>
      <c r="E15" s="34" t="s">
        <v>23</v>
      </c>
      <c r="F15" s="34" t="s">
        <v>24</v>
      </c>
      <c r="G15" s="34" t="s">
        <v>25</v>
      </c>
      <c r="H15" s="216"/>
      <c r="I15" s="34" t="s">
        <v>23</v>
      </c>
      <c r="J15" s="34" t="s">
        <v>24</v>
      </c>
      <c r="K15" s="34" t="s">
        <v>25</v>
      </c>
      <c r="L15" s="216"/>
      <c r="M15" s="35" t="s">
        <v>23</v>
      </c>
      <c r="N15" s="35" t="s">
        <v>24</v>
      </c>
      <c r="O15" s="35" t="s">
        <v>25</v>
      </c>
      <c r="P15" s="216"/>
      <c r="Q15" s="35" t="s">
        <v>23</v>
      </c>
      <c r="R15" s="35" t="s">
        <v>24</v>
      </c>
      <c r="S15" s="35" t="s">
        <v>25</v>
      </c>
      <c r="T15" s="216"/>
      <c r="U15" s="36" t="s">
        <v>23</v>
      </c>
      <c r="V15" s="36" t="s">
        <v>24</v>
      </c>
      <c r="W15" s="36" t="s">
        <v>25</v>
      </c>
      <c r="X15" s="216"/>
      <c r="Y15" s="36" t="s">
        <v>23</v>
      </c>
      <c r="Z15" s="36" t="s">
        <v>24</v>
      </c>
      <c r="AA15" s="36" t="s">
        <v>25</v>
      </c>
      <c r="AB15" s="216"/>
      <c r="AC15" s="157"/>
      <c r="AD15" s="66" t="s">
        <v>23</v>
      </c>
      <c r="AE15" s="66" t="s">
        <v>24</v>
      </c>
      <c r="AF15" s="66" t="s">
        <v>25</v>
      </c>
      <c r="AG15" s="225"/>
    </row>
    <row r="16" spans="1:33" s="14" customFormat="1" ht="20.100000000000001" customHeight="1" x14ac:dyDescent="0.2">
      <c r="A16" s="161" t="s">
        <v>120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65">
        <f>SUM(AC17:AC25)</f>
        <v>165</v>
      </c>
      <c r="AD16" s="65">
        <f>SUM(AD17:AD25)</f>
        <v>75</v>
      </c>
      <c r="AE16" s="65">
        <f>SUM(AE17:AE25)</f>
        <v>72</v>
      </c>
      <c r="AF16" s="65">
        <f>SUM(AF17:AF25)</f>
        <v>18</v>
      </c>
      <c r="AG16" s="226">
        <f>SUM(AG17:AG25)</f>
        <v>17</v>
      </c>
    </row>
    <row r="17" spans="1:33" s="14" customFormat="1" ht="20.100000000000001" customHeight="1" x14ac:dyDescent="0.2">
      <c r="A17" s="68">
        <v>1</v>
      </c>
      <c r="B17" s="28" t="s">
        <v>27</v>
      </c>
      <c r="C17" s="64" t="s">
        <v>28</v>
      </c>
      <c r="D17" s="112" t="s">
        <v>29</v>
      </c>
      <c r="E17" s="105"/>
      <c r="F17" s="105"/>
      <c r="G17" s="105"/>
      <c r="H17" s="113"/>
      <c r="I17" s="37">
        <v>18</v>
      </c>
      <c r="J17" s="37"/>
      <c r="K17" s="37"/>
      <c r="L17" s="113">
        <v>2</v>
      </c>
      <c r="M17" s="107"/>
      <c r="N17" s="107"/>
      <c r="O17" s="107"/>
      <c r="P17" s="113"/>
      <c r="Q17" s="38"/>
      <c r="R17" s="38"/>
      <c r="S17" s="38"/>
      <c r="T17" s="30"/>
      <c r="U17" s="108"/>
      <c r="V17" s="108"/>
      <c r="W17" s="108"/>
      <c r="X17" s="113"/>
      <c r="Y17" s="39"/>
      <c r="Z17" s="39"/>
      <c r="AA17" s="39"/>
      <c r="AB17" s="30"/>
      <c r="AC17" s="54">
        <f t="shared" ref="AC17:AC24" si="0">AD17+AE17+AF17</f>
        <v>18</v>
      </c>
      <c r="AD17" s="32">
        <f t="shared" ref="AD17:AG24" si="1">E17+I17+M17+Q17+U17+Y17</f>
        <v>18</v>
      </c>
      <c r="AE17" s="32">
        <f t="shared" si="1"/>
        <v>0</v>
      </c>
      <c r="AF17" s="32">
        <f t="shared" si="1"/>
        <v>0</v>
      </c>
      <c r="AG17" s="227">
        <f t="shared" si="1"/>
        <v>2</v>
      </c>
    </row>
    <row r="18" spans="1:33" s="14" customFormat="1" ht="20.100000000000001" customHeight="1" x14ac:dyDescent="0.2">
      <c r="A18" s="68">
        <v>2</v>
      </c>
      <c r="B18" s="28" t="s">
        <v>30</v>
      </c>
      <c r="C18" s="64" t="s">
        <v>31</v>
      </c>
      <c r="D18" s="112" t="s">
        <v>32</v>
      </c>
      <c r="E18" s="105"/>
      <c r="F18" s="105"/>
      <c r="G18" s="105">
        <v>18</v>
      </c>
      <c r="H18" s="113">
        <v>2</v>
      </c>
      <c r="I18" s="37"/>
      <c r="J18" s="37"/>
      <c r="K18" s="37"/>
      <c r="L18" s="113"/>
      <c r="M18" s="107"/>
      <c r="N18" s="107"/>
      <c r="O18" s="107"/>
      <c r="P18" s="113"/>
      <c r="Q18" s="38"/>
      <c r="R18" s="38"/>
      <c r="S18" s="38"/>
      <c r="T18" s="30"/>
      <c r="U18" s="108"/>
      <c r="V18" s="108"/>
      <c r="W18" s="108"/>
      <c r="X18" s="113"/>
      <c r="Y18" s="39"/>
      <c r="Z18" s="39"/>
      <c r="AA18" s="39"/>
      <c r="AB18" s="30"/>
      <c r="AC18" s="54">
        <f t="shared" si="0"/>
        <v>18</v>
      </c>
      <c r="AD18" s="32">
        <f t="shared" si="1"/>
        <v>0</v>
      </c>
      <c r="AE18" s="32">
        <f t="shared" si="1"/>
        <v>0</v>
      </c>
      <c r="AF18" s="32">
        <f t="shared" si="1"/>
        <v>18</v>
      </c>
      <c r="AG18" s="227">
        <f t="shared" si="1"/>
        <v>2</v>
      </c>
    </row>
    <row r="19" spans="1:33" s="14" customFormat="1" ht="20.100000000000001" customHeight="1" x14ac:dyDescent="0.2">
      <c r="A19" s="69">
        <v>3</v>
      </c>
      <c r="B19" s="28" t="s">
        <v>33</v>
      </c>
      <c r="C19" s="64" t="s">
        <v>34</v>
      </c>
      <c r="D19" s="112" t="s">
        <v>35</v>
      </c>
      <c r="E19" s="105">
        <v>4</v>
      </c>
      <c r="F19" s="105"/>
      <c r="G19" s="105"/>
      <c r="H19" s="113">
        <v>0</v>
      </c>
      <c r="I19" s="37"/>
      <c r="J19" s="37"/>
      <c r="K19" s="37"/>
      <c r="L19" s="113"/>
      <c r="M19" s="107"/>
      <c r="N19" s="107"/>
      <c r="O19" s="107"/>
      <c r="P19" s="113"/>
      <c r="Q19" s="38"/>
      <c r="R19" s="38"/>
      <c r="S19" s="38"/>
      <c r="T19" s="30"/>
      <c r="U19" s="108"/>
      <c r="V19" s="108"/>
      <c r="W19" s="108"/>
      <c r="X19" s="113"/>
      <c r="Y19" s="39"/>
      <c r="Z19" s="39"/>
      <c r="AA19" s="39"/>
      <c r="AB19" s="30"/>
      <c r="AC19" s="54">
        <f t="shared" si="0"/>
        <v>4</v>
      </c>
      <c r="AD19" s="32">
        <f t="shared" si="1"/>
        <v>4</v>
      </c>
      <c r="AE19" s="32">
        <f t="shared" si="1"/>
        <v>0</v>
      </c>
      <c r="AF19" s="32">
        <f t="shared" si="1"/>
        <v>0</v>
      </c>
      <c r="AG19" s="228">
        <f t="shared" si="1"/>
        <v>0</v>
      </c>
    </row>
    <row r="20" spans="1:33" s="14" customFormat="1" ht="20.100000000000001" customHeight="1" x14ac:dyDescent="0.2">
      <c r="A20" s="69">
        <v>4</v>
      </c>
      <c r="B20" s="28" t="s">
        <v>36</v>
      </c>
      <c r="C20" s="64" t="s">
        <v>37</v>
      </c>
      <c r="D20" s="112" t="s">
        <v>38</v>
      </c>
      <c r="E20" s="105"/>
      <c r="F20" s="105">
        <v>18</v>
      </c>
      <c r="G20" s="105"/>
      <c r="H20" s="113">
        <v>2</v>
      </c>
      <c r="I20" s="37"/>
      <c r="J20" s="37">
        <v>18</v>
      </c>
      <c r="K20" s="37"/>
      <c r="L20" s="113">
        <v>2</v>
      </c>
      <c r="M20" s="107"/>
      <c r="N20" s="107">
        <v>18</v>
      </c>
      <c r="O20" s="107"/>
      <c r="P20" s="33">
        <v>2</v>
      </c>
      <c r="Q20" s="38"/>
      <c r="R20" s="38"/>
      <c r="S20" s="38"/>
      <c r="T20" s="30"/>
      <c r="U20" s="108"/>
      <c r="V20" s="108"/>
      <c r="W20" s="108"/>
      <c r="X20" s="113"/>
      <c r="Y20" s="39"/>
      <c r="Z20" s="39"/>
      <c r="AA20" s="39"/>
      <c r="AB20" s="30"/>
      <c r="AC20" s="54">
        <f t="shared" si="0"/>
        <v>54</v>
      </c>
      <c r="AD20" s="32">
        <f t="shared" si="1"/>
        <v>0</v>
      </c>
      <c r="AE20" s="32">
        <f t="shared" si="1"/>
        <v>54</v>
      </c>
      <c r="AF20" s="32">
        <f t="shared" si="1"/>
        <v>0</v>
      </c>
      <c r="AG20" s="228">
        <f t="shared" si="1"/>
        <v>6</v>
      </c>
    </row>
    <row r="21" spans="1:33" s="14" customFormat="1" ht="20.100000000000001" customHeight="1" x14ac:dyDescent="0.2">
      <c r="A21" s="69">
        <v>5</v>
      </c>
      <c r="B21" s="28" t="s">
        <v>39</v>
      </c>
      <c r="C21" s="82" t="s">
        <v>31</v>
      </c>
      <c r="D21" s="112" t="s">
        <v>32</v>
      </c>
      <c r="E21" s="105">
        <v>12</v>
      </c>
      <c r="F21" s="105">
        <v>18</v>
      </c>
      <c r="G21" s="105"/>
      <c r="H21" s="114">
        <v>3</v>
      </c>
      <c r="I21" s="83"/>
      <c r="J21" s="83"/>
      <c r="K21" s="83"/>
      <c r="L21" s="113"/>
      <c r="M21" s="107"/>
      <c r="N21" s="107"/>
      <c r="O21" s="107"/>
      <c r="P21" s="33"/>
      <c r="Q21" s="85"/>
      <c r="R21" s="85"/>
      <c r="S21" s="85"/>
      <c r="T21" s="84"/>
      <c r="U21" s="108"/>
      <c r="V21" s="108"/>
      <c r="W21" s="108"/>
      <c r="X21" s="113"/>
      <c r="Y21" s="86"/>
      <c r="Z21" s="86"/>
      <c r="AA21" s="86"/>
      <c r="AB21" s="84"/>
      <c r="AC21" s="140">
        <f t="shared" si="0"/>
        <v>30</v>
      </c>
      <c r="AD21" s="109">
        <f t="shared" si="1"/>
        <v>12</v>
      </c>
      <c r="AE21" s="109">
        <f t="shared" si="1"/>
        <v>18</v>
      </c>
      <c r="AF21" s="109">
        <f t="shared" si="1"/>
        <v>0</v>
      </c>
      <c r="AG21" s="228">
        <f t="shared" si="1"/>
        <v>3</v>
      </c>
    </row>
    <row r="22" spans="1:33" s="14" customFormat="1" ht="20.100000000000001" customHeight="1" x14ac:dyDescent="0.2">
      <c r="A22" s="69">
        <v>6</v>
      </c>
      <c r="B22" s="28" t="s">
        <v>40</v>
      </c>
      <c r="C22" s="96" t="s">
        <v>31</v>
      </c>
      <c r="D22" s="112" t="s">
        <v>32</v>
      </c>
      <c r="E22" s="105">
        <v>5</v>
      </c>
      <c r="F22" s="141"/>
      <c r="G22" s="105"/>
      <c r="H22" s="113">
        <v>1</v>
      </c>
      <c r="I22" s="97"/>
      <c r="J22" s="97"/>
      <c r="K22" s="97"/>
      <c r="L22" s="113"/>
      <c r="M22" s="107"/>
      <c r="N22" s="107"/>
      <c r="O22" s="107"/>
      <c r="P22" s="33"/>
      <c r="Q22" s="99"/>
      <c r="R22" s="99"/>
      <c r="S22" s="99"/>
      <c r="T22" s="98"/>
      <c r="U22" s="108"/>
      <c r="V22" s="108"/>
      <c r="W22" s="108"/>
      <c r="X22" s="113"/>
      <c r="Y22" s="100"/>
      <c r="Z22" s="100"/>
      <c r="AA22" s="100"/>
      <c r="AB22" s="98"/>
      <c r="AC22" s="54">
        <f t="shared" si="0"/>
        <v>5</v>
      </c>
      <c r="AD22" s="32">
        <f t="shared" si="1"/>
        <v>5</v>
      </c>
      <c r="AE22" s="32">
        <f t="shared" si="1"/>
        <v>0</v>
      </c>
      <c r="AF22" s="32">
        <f t="shared" si="1"/>
        <v>0</v>
      </c>
      <c r="AG22" s="228">
        <f t="shared" si="1"/>
        <v>1</v>
      </c>
    </row>
    <row r="23" spans="1:33" s="14" customFormat="1" ht="20.100000000000001" customHeight="1" x14ac:dyDescent="0.2">
      <c r="A23" s="69">
        <v>7</v>
      </c>
      <c r="B23" s="28" t="s">
        <v>41</v>
      </c>
      <c r="C23" s="96" t="s">
        <v>42</v>
      </c>
      <c r="D23" s="112" t="s">
        <v>43</v>
      </c>
      <c r="E23" s="105"/>
      <c r="F23" s="141"/>
      <c r="G23" s="105"/>
      <c r="H23" s="113"/>
      <c r="I23" s="97"/>
      <c r="J23" s="97"/>
      <c r="K23" s="97"/>
      <c r="L23" s="113"/>
      <c r="M23" s="107">
        <v>9</v>
      </c>
      <c r="N23" s="107"/>
      <c r="O23" s="107"/>
      <c r="P23" s="33">
        <v>1</v>
      </c>
      <c r="Q23" s="99"/>
      <c r="R23" s="99"/>
      <c r="S23" s="99"/>
      <c r="T23" s="98"/>
      <c r="U23" s="108"/>
      <c r="V23" s="108"/>
      <c r="W23" s="108"/>
      <c r="X23" s="113"/>
      <c r="Y23" s="100"/>
      <c r="Z23" s="100"/>
      <c r="AA23" s="100"/>
      <c r="AB23" s="98"/>
      <c r="AC23" s="54">
        <f t="shared" si="0"/>
        <v>9</v>
      </c>
      <c r="AD23" s="32">
        <f t="shared" si="1"/>
        <v>9</v>
      </c>
      <c r="AE23" s="32">
        <f t="shared" si="1"/>
        <v>0</v>
      </c>
      <c r="AF23" s="32">
        <f t="shared" si="1"/>
        <v>0</v>
      </c>
      <c r="AG23" s="228">
        <f t="shared" si="1"/>
        <v>1</v>
      </c>
    </row>
    <row r="24" spans="1:33" s="14" customFormat="1" ht="20.100000000000001" customHeight="1" x14ac:dyDescent="0.2">
      <c r="A24" s="69">
        <v>8</v>
      </c>
      <c r="B24" s="28" t="s">
        <v>44</v>
      </c>
      <c r="C24" s="96" t="s">
        <v>42</v>
      </c>
      <c r="D24" s="112" t="s">
        <v>43</v>
      </c>
      <c r="E24" s="105"/>
      <c r="F24" s="141"/>
      <c r="G24" s="105"/>
      <c r="H24" s="113"/>
      <c r="I24" s="97"/>
      <c r="J24" s="97"/>
      <c r="K24" s="97"/>
      <c r="L24" s="113"/>
      <c r="M24" s="107">
        <v>9</v>
      </c>
      <c r="N24" s="107"/>
      <c r="O24" s="107"/>
      <c r="P24" s="33">
        <v>1</v>
      </c>
      <c r="Q24" s="99"/>
      <c r="R24" s="99"/>
      <c r="S24" s="99"/>
      <c r="T24" s="98"/>
      <c r="U24" s="108"/>
      <c r="V24" s="108"/>
      <c r="W24" s="108"/>
      <c r="X24" s="113"/>
      <c r="Y24" s="100"/>
      <c r="Z24" s="100"/>
      <c r="AA24" s="100"/>
      <c r="AB24" s="98"/>
      <c r="AC24" s="54">
        <f t="shared" si="0"/>
        <v>9</v>
      </c>
      <c r="AD24" s="32">
        <f t="shared" si="1"/>
        <v>9</v>
      </c>
      <c r="AE24" s="32">
        <f t="shared" si="1"/>
        <v>0</v>
      </c>
      <c r="AF24" s="32">
        <f t="shared" si="1"/>
        <v>0</v>
      </c>
      <c r="AG24" s="228">
        <f t="shared" si="1"/>
        <v>1</v>
      </c>
    </row>
    <row r="25" spans="1:33" s="14" customFormat="1" ht="20.100000000000001" customHeight="1" x14ac:dyDescent="0.2">
      <c r="A25" s="69">
        <v>9</v>
      </c>
      <c r="B25" s="28" t="s">
        <v>45</v>
      </c>
      <c r="C25" s="82" t="s">
        <v>46</v>
      </c>
      <c r="D25" s="112" t="s">
        <v>47</v>
      </c>
      <c r="E25" s="105"/>
      <c r="F25" s="105"/>
      <c r="G25" s="105"/>
      <c r="H25" s="113"/>
      <c r="I25" s="83"/>
      <c r="J25" s="83"/>
      <c r="K25" s="83"/>
      <c r="L25" s="113"/>
      <c r="M25" s="107"/>
      <c r="N25" s="107"/>
      <c r="O25" s="142"/>
      <c r="P25" s="33"/>
      <c r="Q25" s="88"/>
      <c r="R25" s="85"/>
      <c r="S25" s="88"/>
      <c r="T25" s="84"/>
      <c r="U25" s="108">
        <v>18</v>
      </c>
      <c r="V25" s="108"/>
      <c r="W25" s="108"/>
      <c r="X25" s="114">
        <v>1</v>
      </c>
      <c r="Y25" s="86"/>
      <c r="Z25" s="86"/>
      <c r="AA25" s="86"/>
      <c r="AB25" s="84"/>
      <c r="AC25" s="140">
        <f>AD25+AE25+AF25</f>
        <v>18</v>
      </c>
      <c r="AD25" s="109">
        <f>E25+I25+M25+Q25+U25+Y25</f>
        <v>18</v>
      </c>
      <c r="AE25" s="109">
        <f>F25+J25+N25+R25+V25+Z25</f>
        <v>0</v>
      </c>
      <c r="AF25" s="109">
        <f>G25+K25+O25+S25+W25+AA25</f>
        <v>0</v>
      </c>
      <c r="AG25" s="228">
        <f>H25+L25+P25+T25+X25+AB25</f>
        <v>1</v>
      </c>
    </row>
    <row r="26" spans="1:33" s="15" customFormat="1" ht="20.100000000000001" customHeight="1" x14ac:dyDescent="0.2">
      <c r="A26" s="159" t="s">
        <v>121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65">
        <f t="shared" ref="AC26" si="2">SUM(AC27:AC31)</f>
        <v>414</v>
      </c>
      <c r="AD26" s="65">
        <f>SUM(AD27:AD31)</f>
        <v>0</v>
      </c>
      <c r="AE26" s="65">
        <f>SUM(AE27:AE31)</f>
        <v>378</v>
      </c>
      <c r="AF26" s="65">
        <f>SUM(AF27:AF31)</f>
        <v>36</v>
      </c>
      <c r="AG26" s="226">
        <f>SUM(AG27:AG31)</f>
        <v>58</v>
      </c>
    </row>
    <row r="27" spans="1:33" s="15" customFormat="1" ht="27" customHeight="1" x14ac:dyDescent="0.2">
      <c r="A27" s="69">
        <v>10</v>
      </c>
      <c r="B27" s="74" t="s">
        <v>49</v>
      </c>
      <c r="C27" s="64" t="s">
        <v>50</v>
      </c>
      <c r="D27" s="213" t="s">
        <v>51</v>
      </c>
      <c r="E27" s="37"/>
      <c r="F27" s="37">
        <v>18</v>
      </c>
      <c r="G27" s="37"/>
      <c r="H27" s="75">
        <v>2</v>
      </c>
      <c r="I27" s="37"/>
      <c r="J27" s="37">
        <v>18</v>
      </c>
      <c r="K27" s="37"/>
      <c r="L27" s="75">
        <v>2</v>
      </c>
      <c r="M27" s="38"/>
      <c r="N27" s="38">
        <v>18</v>
      </c>
      <c r="O27" s="38"/>
      <c r="P27" s="75">
        <v>2</v>
      </c>
      <c r="Q27" s="38"/>
      <c r="R27" s="38">
        <v>18</v>
      </c>
      <c r="S27" s="38"/>
      <c r="T27" s="75">
        <v>2</v>
      </c>
      <c r="U27" s="39"/>
      <c r="V27" s="39">
        <v>18</v>
      </c>
      <c r="W27" s="39"/>
      <c r="X27" s="75">
        <v>3</v>
      </c>
      <c r="Y27" s="39"/>
      <c r="Z27" s="39">
        <v>18</v>
      </c>
      <c r="AA27" s="39"/>
      <c r="AB27" s="75">
        <v>3</v>
      </c>
      <c r="AC27" s="54">
        <f>AD27+AE27+AF27</f>
        <v>108</v>
      </c>
      <c r="AD27" s="32">
        <f t="shared" ref="AD27:AF31" si="3">E27+I27+M27+Q27+U27+Y27</f>
        <v>0</v>
      </c>
      <c r="AE27" s="32">
        <f t="shared" si="3"/>
        <v>108</v>
      </c>
      <c r="AF27" s="32">
        <f t="shared" si="3"/>
        <v>0</v>
      </c>
      <c r="AG27" s="227">
        <f>H27+L27+P27+T27+X27+AB27</f>
        <v>14</v>
      </c>
    </row>
    <row r="28" spans="1:33" s="15" customFormat="1" ht="20.100000000000001" customHeight="1" x14ac:dyDescent="0.2">
      <c r="A28" s="69">
        <v>11</v>
      </c>
      <c r="B28" s="74" t="s">
        <v>52</v>
      </c>
      <c r="C28" s="64" t="s">
        <v>50</v>
      </c>
      <c r="D28" s="214"/>
      <c r="E28" s="37"/>
      <c r="F28" s="37">
        <v>18</v>
      </c>
      <c r="G28" s="37"/>
      <c r="H28" s="75">
        <v>3</v>
      </c>
      <c r="I28" s="37"/>
      <c r="J28" s="37">
        <v>18</v>
      </c>
      <c r="K28" s="37"/>
      <c r="L28" s="75">
        <v>3</v>
      </c>
      <c r="M28" s="38"/>
      <c r="N28" s="38">
        <v>18</v>
      </c>
      <c r="O28" s="38"/>
      <c r="P28" s="75">
        <v>2</v>
      </c>
      <c r="Q28" s="38"/>
      <c r="R28" s="38">
        <v>18</v>
      </c>
      <c r="S28" s="38"/>
      <c r="T28" s="75">
        <v>2</v>
      </c>
      <c r="U28" s="39"/>
      <c r="V28" s="39">
        <v>18</v>
      </c>
      <c r="W28" s="39"/>
      <c r="X28" s="75">
        <v>3</v>
      </c>
      <c r="Y28" s="39"/>
      <c r="Z28" s="39">
        <v>18</v>
      </c>
      <c r="AA28" s="39"/>
      <c r="AB28" s="75">
        <v>3</v>
      </c>
      <c r="AC28" s="54">
        <f>AD28+AE28+AF28</f>
        <v>108</v>
      </c>
      <c r="AD28" s="32">
        <f t="shared" si="3"/>
        <v>0</v>
      </c>
      <c r="AE28" s="32">
        <f t="shared" si="3"/>
        <v>108</v>
      </c>
      <c r="AF28" s="32">
        <f t="shared" si="3"/>
        <v>0</v>
      </c>
      <c r="AG28" s="227">
        <f t="shared" ref="AG28:AG31" si="4">H28+L28+P28+T28+X28+AB28</f>
        <v>16</v>
      </c>
    </row>
    <row r="29" spans="1:33" s="15" customFormat="1" ht="20.100000000000001" customHeight="1" x14ac:dyDescent="0.2">
      <c r="A29" s="69">
        <v>12</v>
      </c>
      <c r="B29" s="74" t="s">
        <v>53</v>
      </c>
      <c r="C29" s="64" t="s">
        <v>50</v>
      </c>
      <c r="D29" s="214"/>
      <c r="E29" s="37"/>
      <c r="F29" s="37">
        <v>18</v>
      </c>
      <c r="G29" s="37"/>
      <c r="H29" s="30">
        <v>3</v>
      </c>
      <c r="I29" s="37"/>
      <c r="J29" s="37">
        <v>18</v>
      </c>
      <c r="K29" s="37"/>
      <c r="L29" s="30">
        <v>3</v>
      </c>
      <c r="M29" s="38"/>
      <c r="N29" s="38">
        <v>18</v>
      </c>
      <c r="O29" s="38"/>
      <c r="P29" s="75">
        <v>2</v>
      </c>
      <c r="Q29" s="38"/>
      <c r="R29" s="38"/>
      <c r="S29" s="38"/>
      <c r="T29" s="75"/>
      <c r="U29" s="39"/>
      <c r="V29" s="39"/>
      <c r="W29" s="39"/>
      <c r="X29" s="75"/>
      <c r="Y29" s="39"/>
      <c r="Z29" s="39"/>
      <c r="AA29" s="39"/>
      <c r="AB29" s="75"/>
      <c r="AC29" s="54">
        <f>AD29+AE29+AF29</f>
        <v>54</v>
      </c>
      <c r="AD29" s="32">
        <f t="shared" si="3"/>
        <v>0</v>
      </c>
      <c r="AE29" s="32">
        <f t="shared" si="3"/>
        <v>54</v>
      </c>
      <c r="AF29" s="32">
        <f t="shared" si="3"/>
        <v>0</v>
      </c>
      <c r="AG29" s="227">
        <f t="shared" si="4"/>
        <v>8</v>
      </c>
    </row>
    <row r="30" spans="1:33" s="15" customFormat="1" ht="20.100000000000001" customHeight="1" x14ac:dyDescent="0.2">
      <c r="A30" s="69">
        <v>13</v>
      </c>
      <c r="B30" s="74" t="s">
        <v>54</v>
      </c>
      <c r="C30" s="64" t="s">
        <v>55</v>
      </c>
      <c r="D30" s="214"/>
      <c r="E30" s="37"/>
      <c r="F30" s="37">
        <v>18</v>
      </c>
      <c r="G30" s="37"/>
      <c r="H30" s="30">
        <v>3</v>
      </c>
      <c r="I30" s="37"/>
      <c r="J30" s="37">
        <v>18</v>
      </c>
      <c r="K30" s="37"/>
      <c r="L30" s="30">
        <v>3</v>
      </c>
      <c r="M30" s="38"/>
      <c r="N30" s="38">
        <v>18</v>
      </c>
      <c r="O30" s="38"/>
      <c r="P30" s="75">
        <v>2</v>
      </c>
      <c r="Q30" s="38"/>
      <c r="R30" s="38">
        <v>18</v>
      </c>
      <c r="S30" s="38"/>
      <c r="T30" s="75">
        <v>2</v>
      </c>
      <c r="U30" s="39"/>
      <c r="V30" s="39">
        <v>18</v>
      </c>
      <c r="W30" s="39"/>
      <c r="X30" s="75">
        <v>3</v>
      </c>
      <c r="Y30" s="39"/>
      <c r="Z30" s="39">
        <v>18</v>
      </c>
      <c r="AA30" s="39"/>
      <c r="AB30" s="75">
        <v>3</v>
      </c>
      <c r="AC30" s="54">
        <f>AD30+AE30+AF30</f>
        <v>108</v>
      </c>
      <c r="AD30" s="32">
        <f t="shared" si="3"/>
        <v>0</v>
      </c>
      <c r="AE30" s="32">
        <f t="shared" si="3"/>
        <v>108</v>
      </c>
      <c r="AF30" s="32">
        <f t="shared" si="3"/>
        <v>0</v>
      </c>
      <c r="AG30" s="227">
        <f t="shared" si="4"/>
        <v>16</v>
      </c>
    </row>
    <row r="31" spans="1:33" s="15" customFormat="1" ht="20.100000000000001" customHeight="1" x14ac:dyDescent="0.2">
      <c r="A31" s="69">
        <v>14</v>
      </c>
      <c r="B31" s="74" t="s">
        <v>56</v>
      </c>
      <c r="C31" s="64" t="s">
        <v>57</v>
      </c>
      <c r="D31" s="215"/>
      <c r="E31" s="37"/>
      <c r="F31" s="37"/>
      <c r="G31" s="37">
        <v>18</v>
      </c>
      <c r="H31" s="30">
        <v>2</v>
      </c>
      <c r="I31" s="37"/>
      <c r="J31" s="37"/>
      <c r="K31" s="37">
        <v>18</v>
      </c>
      <c r="L31" s="30">
        <v>2</v>
      </c>
      <c r="M31" s="38"/>
      <c r="N31" s="76"/>
      <c r="O31" s="76"/>
      <c r="P31" s="75"/>
      <c r="Q31" s="76"/>
      <c r="R31" s="38"/>
      <c r="S31" s="38"/>
      <c r="T31" s="30"/>
      <c r="U31" s="39"/>
      <c r="V31" s="53"/>
      <c r="W31" s="53"/>
      <c r="X31" s="75"/>
      <c r="Y31" s="39"/>
      <c r="Z31" s="39"/>
      <c r="AA31" s="39"/>
      <c r="AB31" s="75"/>
      <c r="AC31" s="54">
        <f>AD31+AE31+AF31</f>
        <v>36</v>
      </c>
      <c r="AD31" s="32">
        <f t="shared" si="3"/>
        <v>0</v>
      </c>
      <c r="AE31" s="32">
        <f t="shared" si="3"/>
        <v>0</v>
      </c>
      <c r="AF31" s="32">
        <f t="shared" si="3"/>
        <v>36</v>
      </c>
      <c r="AG31" s="227">
        <f t="shared" si="4"/>
        <v>4</v>
      </c>
    </row>
    <row r="32" spans="1:33" s="15" customFormat="1" ht="20.100000000000001" customHeight="1" x14ac:dyDescent="0.2">
      <c r="A32" s="159" t="s">
        <v>58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65">
        <f t="shared" ref="AC32" si="5">SUM(AC33:AC38)</f>
        <v>147</v>
      </c>
      <c r="AD32" s="65">
        <f>SUM(AD33:AD38)</f>
        <v>18</v>
      </c>
      <c r="AE32" s="65">
        <f>SUM(AE33:AE38)</f>
        <v>129</v>
      </c>
      <c r="AF32" s="65">
        <f>SUM(AF33:AF38)</f>
        <v>0</v>
      </c>
      <c r="AG32" s="226">
        <f>SUM(AG33:AG38)</f>
        <v>16</v>
      </c>
    </row>
    <row r="33" spans="1:33" s="14" customFormat="1" ht="20.100000000000001" customHeight="1" x14ac:dyDescent="0.2">
      <c r="A33" s="69">
        <v>15</v>
      </c>
      <c r="B33" s="103" t="s">
        <v>59</v>
      </c>
      <c r="C33" s="93" t="s">
        <v>60</v>
      </c>
      <c r="D33" s="115" t="s">
        <v>29</v>
      </c>
      <c r="E33" s="105"/>
      <c r="F33" s="105"/>
      <c r="G33" s="105"/>
      <c r="H33" s="119"/>
      <c r="I33" s="105">
        <v>18</v>
      </c>
      <c r="J33" s="105"/>
      <c r="K33" s="105"/>
      <c r="L33" s="114">
        <v>2</v>
      </c>
      <c r="M33" s="107"/>
      <c r="N33" s="117"/>
      <c r="O33" s="117"/>
      <c r="P33" s="120"/>
      <c r="Q33" s="117"/>
      <c r="R33" s="107"/>
      <c r="S33" s="107"/>
      <c r="T33" s="113"/>
      <c r="U33" s="108"/>
      <c r="V33" s="118"/>
      <c r="W33" s="118"/>
      <c r="X33" s="120"/>
      <c r="Y33" s="108"/>
      <c r="Z33" s="108"/>
      <c r="AA33" s="108"/>
      <c r="AB33" s="116"/>
      <c r="AC33" s="140">
        <f t="shared" ref="AC33:AC38" si="6">AD33+AE33+AF33</f>
        <v>18</v>
      </c>
      <c r="AD33" s="109">
        <f t="shared" ref="AD33:AG38" si="7">Y33+U33+Q33+M33+I33+E33</f>
        <v>18</v>
      </c>
      <c r="AE33" s="109">
        <f t="shared" si="7"/>
        <v>0</v>
      </c>
      <c r="AF33" s="109">
        <f t="shared" si="7"/>
        <v>0</v>
      </c>
      <c r="AG33" s="228">
        <f t="shared" si="7"/>
        <v>2</v>
      </c>
    </row>
    <row r="34" spans="1:33" s="14" customFormat="1" ht="20.100000000000001" customHeight="1" x14ac:dyDescent="0.2">
      <c r="A34" s="69">
        <v>16</v>
      </c>
      <c r="B34" s="28" t="s">
        <v>61</v>
      </c>
      <c r="C34" s="82" t="s">
        <v>62</v>
      </c>
      <c r="D34" s="112" t="s">
        <v>63</v>
      </c>
      <c r="E34" s="105"/>
      <c r="F34" s="105"/>
      <c r="G34" s="105"/>
      <c r="H34" s="113"/>
      <c r="I34" s="105"/>
      <c r="J34" s="105"/>
      <c r="K34" s="105"/>
      <c r="L34" s="113"/>
      <c r="M34" s="107"/>
      <c r="N34" s="107"/>
      <c r="O34" s="107"/>
      <c r="P34" s="113"/>
      <c r="Q34" s="107"/>
      <c r="R34" s="107">
        <v>18</v>
      </c>
      <c r="S34" s="107"/>
      <c r="T34" s="120">
        <v>2</v>
      </c>
      <c r="U34" s="108"/>
      <c r="V34" s="108"/>
      <c r="W34" s="108"/>
      <c r="X34" s="113"/>
      <c r="Y34" s="108"/>
      <c r="Z34" s="108"/>
      <c r="AA34" s="108"/>
      <c r="AB34" s="106"/>
      <c r="AC34" s="140">
        <f t="shared" si="6"/>
        <v>18</v>
      </c>
      <c r="AD34" s="109">
        <f t="shared" si="7"/>
        <v>0</v>
      </c>
      <c r="AE34" s="109">
        <f t="shared" si="7"/>
        <v>18</v>
      </c>
      <c r="AF34" s="109">
        <f t="shared" si="7"/>
        <v>0</v>
      </c>
      <c r="AG34" s="228">
        <f t="shared" si="7"/>
        <v>2</v>
      </c>
    </row>
    <row r="35" spans="1:33" s="14" customFormat="1" ht="20.100000000000001" customHeight="1" x14ac:dyDescent="0.2">
      <c r="A35" s="69">
        <v>17</v>
      </c>
      <c r="B35" s="28" t="s">
        <v>64</v>
      </c>
      <c r="C35" s="82" t="s">
        <v>37</v>
      </c>
      <c r="D35" s="112" t="s">
        <v>38</v>
      </c>
      <c r="E35" s="105"/>
      <c r="F35" s="105">
        <v>18</v>
      </c>
      <c r="G35" s="105"/>
      <c r="H35" s="113">
        <v>2</v>
      </c>
      <c r="I35" s="105"/>
      <c r="J35" s="105">
        <v>18</v>
      </c>
      <c r="K35" s="105"/>
      <c r="L35" s="113">
        <v>2</v>
      </c>
      <c r="M35" s="107"/>
      <c r="N35" s="107">
        <v>18</v>
      </c>
      <c r="O35" s="107"/>
      <c r="P35" s="120">
        <v>2</v>
      </c>
      <c r="Q35" s="107"/>
      <c r="R35" s="107"/>
      <c r="S35" s="107"/>
      <c r="T35" s="113"/>
      <c r="U35" s="108"/>
      <c r="V35" s="108"/>
      <c r="W35" s="108"/>
      <c r="X35" s="113"/>
      <c r="Y35" s="108"/>
      <c r="Z35" s="108"/>
      <c r="AA35" s="108"/>
      <c r="AB35" s="106"/>
      <c r="AC35" s="140">
        <f t="shared" si="6"/>
        <v>54</v>
      </c>
      <c r="AD35" s="109">
        <f t="shared" si="7"/>
        <v>0</v>
      </c>
      <c r="AE35" s="109">
        <f t="shared" si="7"/>
        <v>54</v>
      </c>
      <c r="AF35" s="109">
        <f t="shared" si="7"/>
        <v>0</v>
      </c>
      <c r="AG35" s="228">
        <f t="shared" si="7"/>
        <v>6</v>
      </c>
    </row>
    <row r="36" spans="1:33" s="14" customFormat="1" ht="20.100000000000001" customHeight="1" x14ac:dyDescent="0.2">
      <c r="A36" s="69">
        <v>18</v>
      </c>
      <c r="B36" s="28" t="s">
        <v>65</v>
      </c>
      <c r="C36" s="82" t="s">
        <v>31</v>
      </c>
      <c r="D36" s="112" t="s">
        <v>32</v>
      </c>
      <c r="E36" s="105"/>
      <c r="F36" s="105">
        <v>12</v>
      </c>
      <c r="G36" s="105"/>
      <c r="H36" s="113">
        <v>1</v>
      </c>
      <c r="I36" s="105"/>
      <c r="J36" s="105"/>
      <c r="K36" s="105"/>
      <c r="L36" s="113"/>
      <c r="M36" s="107"/>
      <c r="N36" s="107"/>
      <c r="O36" s="107"/>
      <c r="P36" s="113"/>
      <c r="Q36" s="107"/>
      <c r="R36" s="107"/>
      <c r="S36" s="107"/>
      <c r="T36" s="113"/>
      <c r="U36" s="108"/>
      <c r="V36" s="108"/>
      <c r="W36" s="108"/>
      <c r="X36" s="113"/>
      <c r="Y36" s="108"/>
      <c r="Z36" s="108"/>
      <c r="AA36" s="108"/>
      <c r="AB36" s="106"/>
      <c r="AC36" s="140">
        <f t="shared" si="6"/>
        <v>12</v>
      </c>
      <c r="AD36" s="109">
        <f t="shared" si="7"/>
        <v>0</v>
      </c>
      <c r="AE36" s="109">
        <f t="shared" si="7"/>
        <v>12</v>
      </c>
      <c r="AF36" s="109">
        <f t="shared" si="7"/>
        <v>0</v>
      </c>
      <c r="AG36" s="228">
        <f t="shared" si="7"/>
        <v>1</v>
      </c>
    </row>
    <row r="37" spans="1:33" s="14" customFormat="1" ht="20.100000000000001" customHeight="1" x14ac:dyDescent="0.2">
      <c r="A37" s="68">
        <v>19</v>
      </c>
      <c r="B37" s="28" t="s">
        <v>66</v>
      </c>
      <c r="C37" s="82" t="s">
        <v>67</v>
      </c>
      <c r="D37" s="112" t="s">
        <v>47</v>
      </c>
      <c r="E37" s="105"/>
      <c r="F37" s="105"/>
      <c r="G37" s="105"/>
      <c r="H37" s="113"/>
      <c r="I37" s="105"/>
      <c r="J37" s="105"/>
      <c r="K37" s="105"/>
      <c r="L37" s="113"/>
      <c r="M37" s="107"/>
      <c r="N37" s="107"/>
      <c r="O37" s="107"/>
      <c r="P37" s="113"/>
      <c r="Q37" s="107"/>
      <c r="R37" s="107"/>
      <c r="S37" s="107"/>
      <c r="T37" s="113"/>
      <c r="U37" s="108"/>
      <c r="V37" s="108">
        <v>18</v>
      </c>
      <c r="W37" s="108"/>
      <c r="X37" s="114">
        <v>2</v>
      </c>
      <c r="Y37" s="108"/>
      <c r="Z37" s="108"/>
      <c r="AA37" s="108"/>
      <c r="AB37" s="106"/>
      <c r="AC37" s="140">
        <f t="shared" si="6"/>
        <v>18</v>
      </c>
      <c r="AD37" s="109">
        <f t="shared" si="7"/>
        <v>0</v>
      </c>
      <c r="AE37" s="109">
        <f t="shared" si="7"/>
        <v>18</v>
      </c>
      <c r="AF37" s="109">
        <f t="shared" si="7"/>
        <v>0</v>
      </c>
      <c r="AG37" s="228">
        <f t="shared" si="7"/>
        <v>2</v>
      </c>
    </row>
    <row r="38" spans="1:33" s="14" customFormat="1" ht="20.100000000000001" customHeight="1" x14ac:dyDescent="0.2">
      <c r="A38" s="69">
        <v>20</v>
      </c>
      <c r="B38" s="28" t="s">
        <v>68</v>
      </c>
      <c r="C38" s="82" t="s">
        <v>69</v>
      </c>
      <c r="D38" s="112" t="s">
        <v>70</v>
      </c>
      <c r="E38" s="105"/>
      <c r="F38" s="105"/>
      <c r="G38" s="105"/>
      <c r="H38" s="113"/>
      <c r="I38" s="105"/>
      <c r="J38" s="105">
        <v>9</v>
      </c>
      <c r="K38" s="105"/>
      <c r="L38" s="113">
        <v>1</v>
      </c>
      <c r="M38" s="107"/>
      <c r="N38" s="107">
        <v>18</v>
      </c>
      <c r="O38" s="107"/>
      <c r="P38" s="113">
        <v>2</v>
      </c>
      <c r="Q38" s="107"/>
      <c r="R38" s="107"/>
      <c r="S38" s="107"/>
      <c r="T38" s="113"/>
      <c r="U38" s="108"/>
      <c r="V38" s="108"/>
      <c r="W38" s="108"/>
      <c r="X38" s="113"/>
      <c r="Y38" s="108"/>
      <c r="Z38" s="108"/>
      <c r="AA38" s="108"/>
      <c r="AB38" s="106"/>
      <c r="AC38" s="140">
        <f t="shared" si="6"/>
        <v>27</v>
      </c>
      <c r="AD38" s="109">
        <f t="shared" si="7"/>
        <v>0</v>
      </c>
      <c r="AE38" s="109">
        <f t="shared" si="7"/>
        <v>27</v>
      </c>
      <c r="AF38" s="109">
        <f t="shared" si="7"/>
        <v>0</v>
      </c>
      <c r="AG38" s="228">
        <f t="shared" si="7"/>
        <v>3</v>
      </c>
    </row>
    <row r="39" spans="1:33" s="14" customFormat="1" ht="20.100000000000001" customHeight="1" x14ac:dyDescent="0.2">
      <c r="A39" s="159" t="s">
        <v>71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65">
        <f t="shared" ref="AC39" si="8">SUM(AC40:AC44)</f>
        <v>153</v>
      </c>
      <c r="AD39" s="65">
        <f>SUM(AD40:AD44)</f>
        <v>9</v>
      </c>
      <c r="AE39" s="65">
        <f>SUM(AE40:AE44)</f>
        <v>144</v>
      </c>
      <c r="AF39" s="65">
        <f>SUM(AF40:AF44)</f>
        <v>0</v>
      </c>
      <c r="AG39" s="226">
        <f>SUM(AG40:AG44)</f>
        <v>18</v>
      </c>
    </row>
    <row r="40" spans="1:33" s="14" customFormat="1" ht="20.100000000000001" customHeight="1" x14ac:dyDescent="0.2">
      <c r="A40" s="69">
        <v>21</v>
      </c>
      <c r="B40" s="28" t="s">
        <v>72</v>
      </c>
      <c r="C40" s="81" t="s">
        <v>28</v>
      </c>
      <c r="D40" s="112" t="s">
        <v>73</v>
      </c>
      <c r="E40" s="105"/>
      <c r="F40" s="105"/>
      <c r="G40" s="105"/>
      <c r="H40" s="113"/>
      <c r="I40" s="105"/>
      <c r="J40" s="105">
        <v>18</v>
      </c>
      <c r="K40" s="105"/>
      <c r="L40" s="113">
        <v>2</v>
      </c>
      <c r="M40" s="107"/>
      <c r="N40" s="107"/>
      <c r="O40" s="107"/>
      <c r="P40" s="113"/>
      <c r="Q40" s="107"/>
      <c r="R40" s="107"/>
      <c r="S40" s="107"/>
      <c r="T40" s="113"/>
      <c r="U40" s="108"/>
      <c r="V40" s="108"/>
      <c r="W40" s="108"/>
      <c r="X40" s="106"/>
      <c r="Y40" s="108"/>
      <c r="Z40" s="108"/>
      <c r="AA40" s="108"/>
      <c r="AB40" s="106"/>
      <c r="AC40" s="140">
        <f>AD40+AE40+AF40</f>
        <v>18</v>
      </c>
      <c r="AD40" s="109">
        <f t="shared" ref="AD40:AG44" si="9">E40+I40+M40+Q40+U40+Y40</f>
        <v>0</v>
      </c>
      <c r="AE40" s="109">
        <f t="shared" si="9"/>
        <v>18</v>
      </c>
      <c r="AF40" s="109">
        <f t="shared" si="9"/>
        <v>0</v>
      </c>
      <c r="AG40" s="229">
        <f t="shared" si="9"/>
        <v>2</v>
      </c>
    </row>
    <row r="41" spans="1:33" s="14" customFormat="1" ht="20.100000000000001" customHeight="1" x14ac:dyDescent="0.2">
      <c r="A41" s="69">
        <v>22</v>
      </c>
      <c r="B41" s="74" t="s">
        <v>74</v>
      </c>
      <c r="C41" s="29" t="s">
        <v>75</v>
      </c>
      <c r="D41" s="112" t="s">
        <v>76</v>
      </c>
      <c r="E41" s="105">
        <v>9</v>
      </c>
      <c r="F41" s="105"/>
      <c r="G41" s="105"/>
      <c r="H41" s="113">
        <v>1</v>
      </c>
      <c r="I41" s="105"/>
      <c r="J41" s="110">
        <v>18</v>
      </c>
      <c r="K41" s="110"/>
      <c r="L41" s="120">
        <v>2</v>
      </c>
      <c r="M41" s="107"/>
      <c r="N41" s="107"/>
      <c r="O41" s="107"/>
      <c r="P41" s="113"/>
      <c r="Q41" s="107"/>
      <c r="R41" s="107"/>
      <c r="S41" s="107"/>
      <c r="T41" s="113"/>
      <c r="U41" s="108"/>
      <c r="V41" s="108"/>
      <c r="W41" s="108"/>
      <c r="X41" s="106"/>
      <c r="Y41" s="108"/>
      <c r="Z41" s="108"/>
      <c r="AA41" s="108"/>
      <c r="AB41" s="106"/>
      <c r="AC41" s="140">
        <f>AD41+AE41+AF41</f>
        <v>27</v>
      </c>
      <c r="AD41" s="109">
        <f t="shared" si="9"/>
        <v>9</v>
      </c>
      <c r="AE41" s="109">
        <f t="shared" si="9"/>
        <v>18</v>
      </c>
      <c r="AF41" s="109">
        <f t="shared" si="9"/>
        <v>0</v>
      </c>
      <c r="AG41" s="227">
        <f t="shared" si="9"/>
        <v>3</v>
      </c>
    </row>
    <row r="42" spans="1:33" s="14" customFormat="1" ht="20.100000000000001" customHeight="1" x14ac:dyDescent="0.2">
      <c r="A42" s="68">
        <v>23</v>
      </c>
      <c r="B42" s="28" t="s">
        <v>77</v>
      </c>
      <c r="C42" s="29" t="s">
        <v>75</v>
      </c>
      <c r="D42" s="112" t="s">
        <v>78</v>
      </c>
      <c r="E42" s="105"/>
      <c r="F42" s="105">
        <v>18</v>
      </c>
      <c r="G42" s="105"/>
      <c r="H42" s="113">
        <v>2</v>
      </c>
      <c r="I42" s="105"/>
      <c r="J42" s="105">
        <v>18</v>
      </c>
      <c r="K42" s="105"/>
      <c r="L42" s="120">
        <v>2</v>
      </c>
      <c r="M42" s="107"/>
      <c r="N42" s="107"/>
      <c r="O42" s="107"/>
      <c r="P42" s="113"/>
      <c r="Q42" s="107"/>
      <c r="R42" s="107"/>
      <c r="S42" s="107"/>
      <c r="T42" s="113"/>
      <c r="U42" s="108"/>
      <c r="V42" s="108"/>
      <c r="W42" s="108"/>
      <c r="X42" s="106"/>
      <c r="Y42" s="108"/>
      <c r="Z42" s="108"/>
      <c r="AA42" s="108"/>
      <c r="AB42" s="106"/>
      <c r="AC42" s="140">
        <f>AD42+AE42+AF42</f>
        <v>36</v>
      </c>
      <c r="AD42" s="109">
        <f t="shared" si="9"/>
        <v>0</v>
      </c>
      <c r="AE42" s="109">
        <f t="shared" si="9"/>
        <v>36</v>
      </c>
      <c r="AF42" s="109">
        <f t="shared" si="9"/>
        <v>0</v>
      </c>
      <c r="AG42" s="227">
        <f t="shared" si="9"/>
        <v>4</v>
      </c>
    </row>
    <row r="43" spans="1:33" s="14" customFormat="1" ht="20.100000000000001" customHeight="1" x14ac:dyDescent="0.2">
      <c r="A43" s="68">
        <v>24</v>
      </c>
      <c r="B43" s="28" t="s">
        <v>79</v>
      </c>
      <c r="C43" s="81" t="s">
        <v>80</v>
      </c>
      <c r="D43" s="112" t="s">
        <v>63</v>
      </c>
      <c r="E43" s="105"/>
      <c r="F43" s="105"/>
      <c r="G43" s="105"/>
      <c r="H43" s="113"/>
      <c r="I43" s="105"/>
      <c r="J43" s="105"/>
      <c r="K43" s="105"/>
      <c r="L43" s="113"/>
      <c r="M43" s="107"/>
      <c r="N43" s="107">
        <v>18</v>
      </c>
      <c r="O43" s="107"/>
      <c r="P43" s="113">
        <v>2</v>
      </c>
      <c r="Q43" s="107"/>
      <c r="R43" s="107">
        <v>18</v>
      </c>
      <c r="S43" s="107"/>
      <c r="T43" s="120">
        <v>2</v>
      </c>
      <c r="U43" s="108"/>
      <c r="V43" s="108"/>
      <c r="W43" s="108"/>
      <c r="X43" s="106"/>
      <c r="Y43" s="108"/>
      <c r="Z43" s="108"/>
      <c r="AA43" s="108"/>
      <c r="AB43" s="106"/>
      <c r="AC43" s="140">
        <f>AD43+AE43+AF43</f>
        <v>36</v>
      </c>
      <c r="AD43" s="109">
        <f t="shared" si="9"/>
        <v>0</v>
      </c>
      <c r="AE43" s="109">
        <f t="shared" si="9"/>
        <v>36</v>
      </c>
      <c r="AF43" s="109">
        <f t="shared" si="9"/>
        <v>0</v>
      </c>
      <c r="AG43" s="229">
        <f t="shared" si="9"/>
        <v>4</v>
      </c>
    </row>
    <row r="44" spans="1:33" s="14" customFormat="1" ht="20.100000000000001" customHeight="1" x14ac:dyDescent="0.2">
      <c r="A44" s="69">
        <v>25</v>
      </c>
      <c r="B44" s="28" t="s">
        <v>81</v>
      </c>
      <c r="C44" s="81" t="s">
        <v>28</v>
      </c>
      <c r="D44" s="112" t="s">
        <v>82</v>
      </c>
      <c r="E44" s="105"/>
      <c r="F44" s="105">
        <v>18</v>
      </c>
      <c r="G44" s="105"/>
      <c r="H44" s="114">
        <v>3</v>
      </c>
      <c r="I44" s="105"/>
      <c r="J44" s="105">
        <v>18</v>
      </c>
      <c r="K44" s="105"/>
      <c r="L44" s="120">
        <v>2</v>
      </c>
      <c r="M44" s="107"/>
      <c r="N44" s="107"/>
      <c r="O44" s="107"/>
      <c r="P44" s="113"/>
      <c r="Q44" s="107"/>
      <c r="R44" s="107"/>
      <c r="S44" s="107"/>
      <c r="T44" s="113"/>
      <c r="U44" s="108"/>
      <c r="V44" s="108"/>
      <c r="W44" s="108"/>
      <c r="X44" s="106"/>
      <c r="Y44" s="108"/>
      <c r="Z44" s="108"/>
      <c r="AA44" s="108"/>
      <c r="AB44" s="106"/>
      <c r="AC44" s="140">
        <f>AD44+AE44+AF44</f>
        <v>36</v>
      </c>
      <c r="AD44" s="109">
        <f t="shared" si="9"/>
        <v>0</v>
      </c>
      <c r="AE44" s="109">
        <f t="shared" si="9"/>
        <v>36</v>
      </c>
      <c r="AF44" s="109">
        <f t="shared" si="9"/>
        <v>0</v>
      </c>
      <c r="AG44" s="229">
        <f t="shared" si="9"/>
        <v>5</v>
      </c>
    </row>
    <row r="45" spans="1:33" s="14" customFormat="1" ht="20.100000000000001" customHeight="1" x14ac:dyDescent="0.2">
      <c r="A45" s="159" t="s">
        <v>122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65">
        <f>SUM(AC46:AC49)</f>
        <v>90</v>
      </c>
      <c r="AD45" s="65">
        <f>SUM(AD46:AD49)</f>
        <v>0</v>
      </c>
      <c r="AE45" s="65">
        <f>SUM(AE46:AE49)</f>
        <v>90</v>
      </c>
      <c r="AF45" s="65">
        <f>SUM(AF46:AF49)</f>
        <v>0</v>
      </c>
      <c r="AG45" s="226">
        <f>SUM(AG46:AG49)</f>
        <v>15</v>
      </c>
    </row>
    <row r="46" spans="1:33" s="14" customFormat="1" ht="20.100000000000001" customHeight="1" x14ac:dyDescent="0.2">
      <c r="A46" s="69">
        <v>26</v>
      </c>
      <c r="B46" s="28" t="s">
        <v>84</v>
      </c>
      <c r="C46" s="64" t="s">
        <v>85</v>
      </c>
      <c r="D46" s="67" t="s">
        <v>86</v>
      </c>
      <c r="E46" s="37"/>
      <c r="F46" s="37"/>
      <c r="G46" s="37"/>
      <c r="H46" s="30"/>
      <c r="I46" s="37"/>
      <c r="J46" s="37"/>
      <c r="K46" s="37"/>
      <c r="L46" s="30"/>
      <c r="M46" s="38"/>
      <c r="N46" s="38"/>
      <c r="O46" s="38"/>
      <c r="P46" s="30"/>
      <c r="Q46" s="38"/>
      <c r="R46" s="38">
        <v>18</v>
      </c>
      <c r="S46" s="38"/>
      <c r="T46" s="30">
        <v>2</v>
      </c>
      <c r="U46" s="39"/>
      <c r="V46" s="39">
        <v>18</v>
      </c>
      <c r="W46" s="39"/>
      <c r="X46" s="104">
        <v>2</v>
      </c>
      <c r="Y46" s="39"/>
      <c r="Z46" s="39">
        <v>18</v>
      </c>
      <c r="AA46" s="39"/>
      <c r="AB46" s="30">
        <v>2</v>
      </c>
      <c r="AC46" s="54">
        <f>AD46+AE46+AF46</f>
        <v>54</v>
      </c>
      <c r="AD46" s="32">
        <f t="shared" ref="AD46:AG49" si="10">E46+I46+M46+Q46+U46+Y46</f>
        <v>0</v>
      </c>
      <c r="AE46" s="32">
        <f t="shared" si="10"/>
        <v>54</v>
      </c>
      <c r="AF46" s="32">
        <f t="shared" si="10"/>
        <v>0</v>
      </c>
      <c r="AG46" s="227">
        <f t="shared" si="10"/>
        <v>6</v>
      </c>
    </row>
    <row r="47" spans="1:33" s="14" customFormat="1" ht="20.100000000000001" customHeight="1" x14ac:dyDescent="0.2">
      <c r="A47" s="69">
        <v>27</v>
      </c>
      <c r="B47" s="28" t="s">
        <v>87</v>
      </c>
      <c r="C47" s="64"/>
      <c r="D47" s="67" t="s">
        <v>88</v>
      </c>
      <c r="E47" s="37"/>
      <c r="F47" s="37"/>
      <c r="G47" s="37"/>
      <c r="H47" s="30"/>
      <c r="I47" s="37"/>
      <c r="J47" s="37"/>
      <c r="K47" s="37"/>
      <c r="L47" s="30"/>
      <c r="M47" s="38"/>
      <c r="N47" s="38"/>
      <c r="O47" s="41"/>
      <c r="P47" s="31"/>
      <c r="Q47" s="41"/>
      <c r="R47" s="38">
        <v>18</v>
      </c>
      <c r="S47" s="41"/>
      <c r="T47" s="30">
        <v>2</v>
      </c>
      <c r="U47" s="39"/>
      <c r="V47" s="39">
        <v>18</v>
      </c>
      <c r="W47" s="39"/>
      <c r="X47" s="30">
        <v>2</v>
      </c>
      <c r="Y47" s="39"/>
      <c r="Z47" s="39"/>
      <c r="AA47" s="39"/>
      <c r="AB47" s="30"/>
      <c r="AC47" s="54">
        <f t="shared" ref="AC47:AC49" si="11">AD47+AE47+AF47</f>
        <v>36</v>
      </c>
      <c r="AD47" s="32">
        <f t="shared" si="10"/>
        <v>0</v>
      </c>
      <c r="AE47" s="32">
        <f t="shared" si="10"/>
        <v>36</v>
      </c>
      <c r="AF47" s="32">
        <f t="shared" si="10"/>
        <v>0</v>
      </c>
      <c r="AG47" s="227">
        <f t="shared" si="10"/>
        <v>4</v>
      </c>
    </row>
    <row r="48" spans="1:33" s="14" customFormat="1" ht="20.100000000000001" customHeight="1" x14ac:dyDescent="0.2">
      <c r="A48" s="143">
        <v>28</v>
      </c>
      <c r="B48" s="144" t="s">
        <v>89</v>
      </c>
      <c r="C48" s="64"/>
      <c r="D48" s="67"/>
      <c r="E48" s="134"/>
      <c r="F48" s="134"/>
      <c r="G48" s="134"/>
      <c r="H48" s="135"/>
      <c r="I48" s="134"/>
      <c r="J48" s="134"/>
      <c r="K48" s="134"/>
      <c r="L48" s="135"/>
      <c r="M48" s="136"/>
      <c r="N48" s="136"/>
      <c r="O48" s="137"/>
      <c r="P48" s="138"/>
      <c r="Q48" s="137"/>
      <c r="R48" s="136"/>
      <c r="S48" s="137"/>
      <c r="T48" s="135"/>
      <c r="U48" s="139"/>
      <c r="V48" s="139"/>
      <c r="W48" s="139"/>
      <c r="X48" s="135"/>
      <c r="Y48" s="139"/>
      <c r="Z48" s="139"/>
      <c r="AA48" s="139"/>
      <c r="AB48" s="30">
        <v>4</v>
      </c>
      <c r="AC48" s="54">
        <f t="shared" si="11"/>
        <v>0</v>
      </c>
      <c r="AD48" s="32">
        <f t="shared" si="10"/>
        <v>0</v>
      </c>
      <c r="AE48" s="32">
        <f t="shared" si="10"/>
        <v>0</v>
      </c>
      <c r="AF48" s="32">
        <f t="shared" si="10"/>
        <v>0</v>
      </c>
      <c r="AG48" s="227">
        <f t="shared" si="10"/>
        <v>4</v>
      </c>
    </row>
    <row r="49" spans="1:33" s="14" customFormat="1" ht="20.100000000000001" customHeight="1" x14ac:dyDescent="0.2">
      <c r="A49" s="143">
        <v>29</v>
      </c>
      <c r="B49" s="145" t="s">
        <v>91</v>
      </c>
      <c r="C49" s="64" t="s">
        <v>92</v>
      </c>
      <c r="D49" s="67" t="s">
        <v>93</v>
      </c>
      <c r="E49" s="37"/>
      <c r="F49" s="37"/>
      <c r="G49" s="37"/>
      <c r="H49" s="30"/>
      <c r="I49" s="37"/>
      <c r="J49" s="37"/>
      <c r="K49" s="37"/>
      <c r="L49" s="30"/>
      <c r="M49" s="38"/>
      <c r="N49" s="38"/>
      <c r="O49" s="41"/>
      <c r="P49" s="31"/>
      <c r="Q49" s="41"/>
      <c r="R49" s="38"/>
      <c r="S49" s="41"/>
      <c r="T49" s="30"/>
      <c r="U49" s="39"/>
      <c r="V49" s="39"/>
      <c r="W49" s="39"/>
      <c r="X49" s="30"/>
      <c r="Y49" s="39"/>
      <c r="Z49" s="39"/>
      <c r="AA49" s="39"/>
      <c r="AB49" s="75">
        <v>1</v>
      </c>
      <c r="AC49" s="54">
        <f t="shared" si="11"/>
        <v>0</v>
      </c>
      <c r="AD49" s="32">
        <f t="shared" si="10"/>
        <v>0</v>
      </c>
      <c r="AE49" s="32">
        <f t="shared" si="10"/>
        <v>0</v>
      </c>
      <c r="AF49" s="32">
        <f t="shared" si="10"/>
        <v>0</v>
      </c>
      <c r="AG49" s="227">
        <f t="shared" si="10"/>
        <v>1</v>
      </c>
    </row>
    <row r="50" spans="1:33" s="14" customFormat="1" ht="20.100000000000001" customHeight="1" x14ac:dyDescent="0.2">
      <c r="A50" s="159" t="s">
        <v>123</v>
      </c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65">
        <f>SUM(AC51:AC57)</f>
        <v>234</v>
      </c>
      <c r="AD50" s="65">
        <f>SUM(AD51:AD57)</f>
        <v>0</v>
      </c>
      <c r="AE50" s="65">
        <f>SUM(AE51:AE57)</f>
        <v>234</v>
      </c>
      <c r="AF50" s="65">
        <f>SUM(AF51:AF57)</f>
        <v>0</v>
      </c>
      <c r="AG50" s="226">
        <f>SUM(AG51:AG57)</f>
        <v>24</v>
      </c>
    </row>
    <row r="51" spans="1:33" s="14" customFormat="1" ht="20.100000000000001" customHeight="1" x14ac:dyDescent="0.2">
      <c r="A51" s="146">
        <v>30</v>
      </c>
      <c r="B51" s="28" t="s">
        <v>124</v>
      </c>
      <c r="C51" s="64" t="s">
        <v>42</v>
      </c>
      <c r="D51" s="67" t="s">
        <v>38</v>
      </c>
      <c r="E51" s="44"/>
      <c r="F51" s="44"/>
      <c r="G51" s="44"/>
      <c r="H51" s="30"/>
      <c r="I51" s="44"/>
      <c r="J51" s="44"/>
      <c r="K51" s="44"/>
      <c r="L51" s="30"/>
      <c r="M51" s="45"/>
      <c r="N51" s="38">
        <v>18</v>
      </c>
      <c r="O51" s="45"/>
      <c r="P51" s="75">
        <v>2</v>
      </c>
      <c r="Q51" s="45"/>
      <c r="R51" s="45"/>
      <c r="S51" s="45"/>
      <c r="T51" s="30"/>
      <c r="U51" s="46"/>
      <c r="V51" s="46"/>
      <c r="W51" s="46"/>
      <c r="X51" s="30"/>
      <c r="Y51" s="46"/>
      <c r="Z51" s="46"/>
      <c r="AA51" s="46"/>
      <c r="AB51" s="30"/>
      <c r="AC51" s="54">
        <f t="shared" ref="AC51:AC57" si="12">SUM(AD51:AF51)</f>
        <v>18</v>
      </c>
      <c r="AD51" s="63">
        <f t="shared" ref="AD51:AG57" si="13">E51+I51+M51+Q51+U51+Y51</f>
        <v>0</v>
      </c>
      <c r="AE51" s="63">
        <f t="shared" si="13"/>
        <v>18</v>
      </c>
      <c r="AF51" s="63">
        <f t="shared" si="13"/>
        <v>0</v>
      </c>
      <c r="AG51" s="227">
        <f t="shared" si="13"/>
        <v>2</v>
      </c>
    </row>
    <row r="52" spans="1:33" s="14" customFormat="1" ht="20.100000000000001" customHeight="1" x14ac:dyDescent="0.2">
      <c r="A52" s="146">
        <v>31</v>
      </c>
      <c r="B52" s="28" t="s">
        <v>125</v>
      </c>
      <c r="C52" s="64" t="s">
        <v>69</v>
      </c>
      <c r="D52" s="67" t="s">
        <v>99</v>
      </c>
      <c r="E52" s="44"/>
      <c r="F52" s="44"/>
      <c r="G52" s="44"/>
      <c r="H52" s="30"/>
      <c r="I52" s="44"/>
      <c r="J52" s="44"/>
      <c r="K52" s="44"/>
      <c r="L52" s="30"/>
      <c r="M52" s="45"/>
      <c r="N52" s="38">
        <v>18</v>
      </c>
      <c r="O52" s="45"/>
      <c r="P52" s="31">
        <v>2</v>
      </c>
      <c r="Q52" s="47"/>
      <c r="R52" s="38">
        <v>18</v>
      </c>
      <c r="S52" s="47"/>
      <c r="T52" s="104">
        <v>2</v>
      </c>
      <c r="U52" s="46"/>
      <c r="V52" s="39"/>
      <c r="W52" s="39"/>
      <c r="X52" s="30"/>
      <c r="Y52" s="46"/>
      <c r="Z52" s="39"/>
      <c r="AA52" s="46"/>
      <c r="AB52" s="30"/>
      <c r="AC52" s="54">
        <f t="shared" si="12"/>
        <v>36</v>
      </c>
      <c r="AD52" s="63">
        <f t="shared" si="13"/>
        <v>0</v>
      </c>
      <c r="AE52" s="63">
        <f t="shared" si="13"/>
        <v>36</v>
      </c>
      <c r="AF52" s="63">
        <f t="shared" si="13"/>
        <v>0</v>
      </c>
      <c r="AG52" s="227">
        <f t="shared" si="13"/>
        <v>4</v>
      </c>
    </row>
    <row r="53" spans="1:33" s="14" customFormat="1" ht="20.100000000000001" customHeight="1" x14ac:dyDescent="0.2">
      <c r="A53" s="146">
        <v>32</v>
      </c>
      <c r="B53" s="28" t="s">
        <v>126</v>
      </c>
      <c r="C53" s="64" t="s">
        <v>80</v>
      </c>
      <c r="D53" s="67" t="s">
        <v>99</v>
      </c>
      <c r="E53" s="44"/>
      <c r="F53" s="44"/>
      <c r="G53" s="44"/>
      <c r="H53" s="30"/>
      <c r="I53" s="44"/>
      <c r="J53" s="44"/>
      <c r="K53" s="44"/>
      <c r="L53" s="30"/>
      <c r="M53" s="45"/>
      <c r="N53" s="38">
        <v>18</v>
      </c>
      <c r="O53" s="45"/>
      <c r="P53" s="30">
        <v>2</v>
      </c>
      <c r="Q53" s="45"/>
      <c r="R53" s="38">
        <v>18</v>
      </c>
      <c r="S53" s="45"/>
      <c r="T53" s="104">
        <v>2</v>
      </c>
      <c r="U53" s="46"/>
      <c r="V53" s="39"/>
      <c r="W53" s="39"/>
      <c r="X53" s="30"/>
      <c r="Y53" s="46"/>
      <c r="Z53" s="39"/>
      <c r="AA53" s="46"/>
      <c r="AB53" s="30"/>
      <c r="AC53" s="54">
        <f t="shared" si="12"/>
        <v>36</v>
      </c>
      <c r="AD53" s="63">
        <f t="shared" si="13"/>
        <v>0</v>
      </c>
      <c r="AE53" s="63">
        <f t="shared" si="13"/>
        <v>36</v>
      </c>
      <c r="AF53" s="63">
        <f t="shared" si="13"/>
        <v>0</v>
      </c>
      <c r="AG53" s="227">
        <f t="shared" si="13"/>
        <v>4</v>
      </c>
    </row>
    <row r="54" spans="1:33" s="14" customFormat="1" ht="20.100000000000001" customHeight="1" x14ac:dyDescent="0.2">
      <c r="A54" s="146">
        <v>33</v>
      </c>
      <c r="B54" s="28" t="s">
        <v>127</v>
      </c>
      <c r="C54" s="64" t="s">
        <v>69</v>
      </c>
      <c r="D54" s="67" t="s">
        <v>105</v>
      </c>
      <c r="E54" s="44"/>
      <c r="F54" s="44"/>
      <c r="G54" s="44"/>
      <c r="H54" s="30"/>
      <c r="I54" s="44"/>
      <c r="J54" s="44"/>
      <c r="K54" s="44"/>
      <c r="L54" s="30"/>
      <c r="M54" s="45"/>
      <c r="N54" s="38"/>
      <c r="O54" s="45"/>
      <c r="P54" s="30"/>
      <c r="Q54" s="45"/>
      <c r="R54" s="38">
        <v>18</v>
      </c>
      <c r="S54" s="45"/>
      <c r="T54" s="104">
        <v>2</v>
      </c>
      <c r="U54" s="46"/>
      <c r="V54" s="39">
        <v>18</v>
      </c>
      <c r="W54" s="39"/>
      <c r="X54" s="104">
        <v>2</v>
      </c>
      <c r="Y54" s="46"/>
      <c r="Z54" s="39"/>
      <c r="AA54" s="46"/>
      <c r="AB54" s="48"/>
      <c r="AC54" s="54">
        <f t="shared" si="12"/>
        <v>36</v>
      </c>
      <c r="AD54" s="63">
        <f t="shared" si="13"/>
        <v>0</v>
      </c>
      <c r="AE54" s="63">
        <f t="shared" si="13"/>
        <v>36</v>
      </c>
      <c r="AF54" s="63">
        <f t="shared" si="13"/>
        <v>0</v>
      </c>
      <c r="AG54" s="227">
        <f t="shared" si="13"/>
        <v>4</v>
      </c>
    </row>
    <row r="55" spans="1:33" s="14" customFormat="1" ht="20.100000000000001" customHeight="1" x14ac:dyDescent="0.2">
      <c r="A55" s="146">
        <v>34</v>
      </c>
      <c r="B55" s="28" t="s">
        <v>128</v>
      </c>
      <c r="C55" s="64" t="s">
        <v>92</v>
      </c>
      <c r="D55" s="67" t="s">
        <v>129</v>
      </c>
      <c r="E55" s="37"/>
      <c r="F55" s="37"/>
      <c r="G55" s="37"/>
      <c r="H55" s="30"/>
      <c r="I55" s="37"/>
      <c r="J55" s="37"/>
      <c r="K55" s="37"/>
      <c r="L55" s="30"/>
      <c r="M55" s="38"/>
      <c r="N55" s="38"/>
      <c r="O55" s="38"/>
      <c r="P55" s="30"/>
      <c r="Q55" s="38"/>
      <c r="R55" s="38"/>
      <c r="S55" s="38"/>
      <c r="T55" s="30"/>
      <c r="U55" s="39"/>
      <c r="V55" s="39">
        <v>18</v>
      </c>
      <c r="W55" s="39"/>
      <c r="X55" s="104">
        <v>2</v>
      </c>
      <c r="Y55" s="39"/>
      <c r="Z55" s="39">
        <v>18</v>
      </c>
      <c r="AA55" s="39"/>
      <c r="AB55" s="104">
        <v>1</v>
      </c>
      <c r="AC55" s="54">
        <f t="shared" si="12"/>
        <v>36</v>
      </c>
      <c r="AD55" s="63">
        <f t="shared" si="13"/>
        <v>0</v>
      </c>
      <c r="AE55" s="63">
        <f t="shared" si="13"/>
        <v>36</v>
      </c>
      <c r="AF55" s="63">
        <f t="shared" si="13"/>
        <v>0</v>
      </c>
      <c r="AG55" s="227">
        <f t="shared" si="13"/>
        <v>3</v>
      </c>
    </row>
    <row r="56" spans="1:33" s="14" customFormat="1" ht="20.100000000000001" customHeight="1" x14ac:dyDescent="0.2">
      <c r="A56" s="146">
        <v>35</v>
      </c>
      <c r="B56" s="28" t="s">
        <v>130</v>
      </c>
      <c r="C56" s="64"/>
      <c r="D56" s="67" t="s">
        <v>47</v>
      </c>
      <c r="E56" s="37"/>
      <c r="F56" s="37"/>
      <c r="G56" s="37"/>
      <c r="H56" s="30"/>
      <c r="I56" s="37"/>
      <c r="J56" s="37"/>
      <c r="K56" s="37"/>
      <c r="L56" s="30"/>
      <c r="M56" s="38"/>
      <c r="N56" s="38"/>
      <c r="O56" s="38"/>
      <c r="P56" s="30"/>
      <c r="Q56" s="38"/>
      <c r="R56" s="38"/>
      <c r="S56" s="38"/>
      <c r="T56" s="30"/>
      <c r="U56" s="39"/>
      <c r="V56" s="39">
        <v>18</v>
      </c>
      <c r="W56" s="39"/>
      <c r="X56" s="30">
        <v>1</v>
      </c>
      <c r="Y56" s="39"/>
      <c r="Z56" s="39"/>
      <c r="AA56" s="39"/>
      <c r="AB56" s="30"/>
      <c r="AC56" s="54">
        <f t="shared" ref="AC56" si="14">SUM(AD56:AF56)</f>
        <v>18</v>
      </c>
      <c r="AD56" s="63">
        <f t="shared" ref="AD56" si="15">E56+I56+M56+Q56+U56+Y56</f>
        <v>0</v>
      </c>
      <c r="AE56" s="63">
        <f t="shared" ref="AE56" si="16">F56+J56+N56+R56+V56+Z56</f>
        <v>18</v>
      </c>
      <c r="AF56" s="63">
        <f t="shared" ref="AF56" si="17">G56+K56+O56+S56+W56+AA56</f>
        <v>0</v>
      </c>
      <c r="AG56" s="227">
        <f t="shared" ref="AG56" si="18">H56+L56+P56+T56+X56+AB56</f>
        <v>1</v>
      </c>
    </row>
    <row r="57" spans="1:33" s="14" customFormat="1" ht="20.100000000000001" customHeight="1" x14ac:dyDescent="0.2">
      <c r="A57" s="146">
        <v>36</v>
      </c>
      <c r="B57" s="74" t="s">
        <v>131</v>
      </c>
      <c r="C57" s="64" t="s">
        <v>85</v>
      </c>
      <c r="D57" s="77" t="s">
        <v>86</v>
      </c>
      <c r="E57" s="37"/>
      <c r="F57" s="37"/>
      <c r="G57" s="37"/>
      <c r="H57" s="30"/>
      <c r="I57" s="37"/>
      <c r="J57" s="37"/>
      <c r="K57" s="37"/>
      <c r="L57" s="30"/>
      <c r="M57" s="38"/>
      <c r="N57" s="38"/>
      <c r="O57" s="38"/>
      <c r="P57" s="30"/>
      <c r="Q57" s="38"/>
      <c r="R57" s="38">
        <v>18</v>
      </c>
      <c r="S57" s="38"/>
      <c r="T57" s="104">
        <v>2</v>
      </c>
      <c r="U57" s="39"/>
      <c r="V57" s="39">
        <v>18</v>
      </c>
      <c r="W57" s="39"/>
      <c r="X57" s="104">
        <v>2</v>
      </c>
      <c r="Y57" s="39"/>
      <c r="Z57" s="39">
        <v>18</v>
      </c>
      <c r="AA57" s="39"/>
      <c r="AB57" s="104">
        <v>2</v>
      </c>
      <c r="AC57" s="54">
        <f t="shared" si="12"/>
        <v>54</v>
      </c>
      <c r="AD57" s="63">
        <f t="shared" si="13"/>
        <v>0</v>
      </c>
      <c r="AE57" s="63">
        <f t="shared" si="13"/>
        <v>54</v>
      </c>
      <c r="AF57" s="63">
        <f t="shared" si="13"/>
        <v>0</v>
      </c>
      <c r="AG57" s="227">
        <f t="shared" si="13"/>
        <v>6</v>
      </c>
    </row>
    <row r="58" spans="1:33" s="14" customFormat="1" ht="20.100000000000001" customHeight="1" x14ac:dyDescent="0.2">
      <c r="A58" s="159" t="s">
        <v>132</v>
      </c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65">
        <f>AC59</f>
        <v>960</v>
      </c>
      <c r="AD58" s="65">
        <f>AD59</f>
        <v>0</v>
      </c>
      <c r="AE58" s="65">
        <f>AE59</f>
        <v>0</v>
      </c>
      <c r="AF58" s="65">
        <f>SAE59</f>
        <v>0</v>
      </c>
      <c r="AG58" s="226">
        <f t="shared" ref="AG58" si="19">AG59</f>
        <v>32</v>
      </c>
    </row>
    <row r="59" spans="1:33" s="14" customFormat="1" ht="20.100000000000001" customHeight="1" thickBot="1" x14ac:dyDescent="0.25">
      <c r="A59" s="68">
        <v>37</v>
      </c>
      <c r="B59" s="28" t="s">
        <v>133</v>
      </c>
      <c r="C59" s="170" t="s">
        <v>90</v>
      </c>
      <c r="D59" s="171"/>
      <c r="E59" s="49"/>
      <c r="F59" s="49"/>
      <c r="G59" s="49"/>
      <c r="H59" s="50"/>
      <c r="I59" s="49"/>
      <c r="J59" s="49"/>
      <c r="K59" s="49"/>
      <c r="L59" s="30"/>
      <c r="M59" s="38"/>
      <c r="N59" s="38"/>
      <c r="O59" s="38">
        <v>180</v>
      </c>
      <c r="P59" s="33">
        <v>6</v>
      </c>
      <c r="Q59" s="38"/>
      <c r="R59" s="38"/>
      <c r="S59" s="38">
        <v>240</v>
      </c>
      <c r="T59" s="30">
        <v>8</v>
      </c>
      <c r="U59" s="39"/>
      <c r="V59" s="39"/>
      <c r="W59" s="39">
        <v>210</v>
      </c>
      <c r="X59" s="33">
        <v>7</v>
      </c>
      <c r="Y59" s="39"/>
      <c r="Z59" s="39"/>
      <c r="AA59" s="39">
        <v>330</v>
      </c>
      <c r="AB59" s="121">
        <v>11</v>
      </c>
      <c r="AC59" s="54">
        <f t="shared" ref="AC59" si="20">AD59+AE59+AF59</f>
        <v>960</v>
      </c>
      <c r="AD59" s="63">
        <f t="shared" ref="AD59:AF59" si="21">E59+I59+M59+Q59+U59+Y59</f>
        <v>0</v>
      </c>
      <c r="AE59" s="63">
        <f t="shared" si="21"/>
        <v>0</v>
      </c>
      <c r="AF59" s="63">
        <f t="shared" si="21"/>
        <v>960</v>
      </c>
      <c r="AG59" s="230">
        <f>H59+L59+P59+T59+X59+AB59</f>
        <v>32</v>
      </c>
    </row>
    <row r="60" spans="1:33" s="14" customFormat="1" ht="20.100000000000001" customHeight="1" x14ac:dyDescent="0.2">
      <c r="A60" s="185" t="s">
        <v>118</v>
      </c>
      <c r="B60" s="186"/>
      <c r="C60" s="186"/>
      <c r="D60" s="187"/>
      <c r="E60" s="60">
        <f t="shared" ref="E60:AB60" si="22">SUM(E17:E25,E27:E31,E33:E38,E40:E44,E46:E49,E51:E57,E59)</f>
        <v>30</v>
      </c>
      <c r="F60" s="60">
        <f t="shared" si="22"/>
        <v>174</v>
      </c>
      <c r="G60" s="60">
        <f t="shared" si="22"/>
        <v>36</v>
      </c>
      <c r="H60" s="191">
        <f t="shared" si="22"/>
        <v>30</v>
      </c>
      <c r="I60" s="60">
        <f t="shared" si="22"/>
        <v>36</v>
      </c>
      <c r="J60" s="60">
        <f t="shared" si="22"/>
        <v>189</v>
      </c>
      <c r="K60" s="60">
        <f t="shared" si="22"/>
        <v>18</v>
      </c>
      <c r="L60" s="191">
        <f t="shared" si="22"/>
        <v>30</v>
      </c>
      <c r="M60" s="61">
        <f t="shared" si="22"/>
        <v>18</v>
      </c>
      <c r="N60" s="61">
        <f t="shared" si="22"/>
        <v>198</v>
      </c>
      <c r="O60" s="61">
        <f t="shared" si="22"/>
        <v>180</v>
      </c>
      <c r="P60" s="191">
        <f t="shared" si="22"/>
        <v>30</v>
      </c>
      <c r="Q60" s="61">
        <f t="shared" si="22"/>
        <v>0</v>
      </c>
      <c r="R60" s="61">
        <f t="shared" si="22"/>
        <v>198</v>
      </c>
      <c r="S60" s="61">
        <f t="shared" si="22"/>
        <v>240</v>
      </c>
      <c r="T60" s="191">
        <f t="shared" si="22"/>
        <v>30</v>
      </c>
      <c r="U60" s="62">
        <f t="shared" si="22"/>
        <v>18</v>
      </c>
      <c r="V60" s="62">
        <f t="shared" si="22"/>
        <v>180</v>
      </c>
      <c r="W60" s="62">
        <f t="shared" si="22"/>
        <v>210</v>
      </c>
      <c r="X60" s="191">
        <f t="shared" si="22"/>
        <v>30</v>
      </c>
      <c r="Y60" s="62">
        <f t="shared" si="22"/>
        <v>0</v>
      </c>
      <c r="Z60" s="62">
        <f t="shared" si="22"/>
        <v>108</v>
      </c>
      <c r="AA60" s="62">
        <f t="shared" si="22"/>
        <v>330</v>
      </c>
      <c r="AB60" s="217">
        <f t="shared" si="22"/>
        <v>30</v>
      </c>
      <c r="AC60" s="89">
        <f>AC58+AC50+AC45+AC39+AC32+AC26+AC16</f>
        <v>2163</v>
      </c>
      <c r="AD60" s="90">
        <f>AD58+AD50+AD45+AD39+AD32+AD26+AD16</f>
        <v>102</v>
      </c>
      <c r="AE60" s="90">
        <f>AE58+AE50+AE45+AE39+AE32+AE26+AE16</f>
        <v>1047</v>
      </c>
      <c r="AF60" s="90">
        <f>AF58+AF50+AF45+AF39+AF32+AF26+AF16</f>
        <v>54</v>
      </c>
      <c r="AG60" s="231">
        <f>AG16+AG26+AG32+AG39+AG45+AG50+AG58</f>
        <v>180</v>
      </c>
    </row>
    <row r="61" spans="1:33" s="14" customFormat="1" ht="20.100000000000001" customHeight="1" x14ac:dyDescent="0.2">
      <c r="A61" s="185"/>
      <c r="B61" s="186"/>
      <c r="C61" s="186"/>
      <c r="D61" s="187"/>
      <c r="E61" s="220">
        <f>E60+F60+G60</f>
        <v>240</v>
      </c>
      <c r="F61" s="220"/>
      <c r="G61" s="220"/>
      <c r="H61" s="191"/>
      <c r="I61" s="178">
        <f>I60+J60+K60</f>
        <v>243</v>
      </c>
      <c r="J61" s="178"/>
      <c r="K61" s="178"/>
      <c r="L61" s="191"/>
      <c r="M61" s="219">
        <f>M60+N60+O60</f>
        <v>396</v>
      </c>
      <c r="N61" s="219"/>
      <c r="O61" s="219"/>
      <c r="P61" s="191"/>
      <c r="Q61" s="219">
        <f>Q60+R60+S60</f>
        <v>438</v>
      </c>
      <c r="R61" s="219"/>
      <c r="S61" s="219"/>
      <c r="T61" s="191"/>
      <c r="U61" s="218">
        <f>U60+V60+W60</f>
        <v>408</v>
      </c>
      <c r="V61" s="218"/>
      <c r="W61" s="218"/>
      <c r="X61" s="191"/>
      <c r="Y61" s="218">
        <f>Y60+Z60+AA60</f>
        <v>438</v>
      </c>
      <c r="Z61" s="218"/>
      <c r="AA61" s="218"/>
      <c r="AB61" s="217"/>
      <c r="AC61" s="193">
        <f>U62+M62+E62</f>
        <v>2163</v>
      </c>
      <c r="AD61" s="194"/>
      <c r="AE61" s="194"/>
      <c r="AF61" s="194"/>
      <c r="AG61" s="232">
        <f>H60+L60+P60+T60+X60+AB60</f>
        <v>180</v>
      </c>
    </row>
    <row r="62" spans="1:33" s="14" customFormat="1" ht="20.100000000000001" customHeight="1" thickBot="1" x14ac:dyDescent="0.25">
      <c r="A62" s="188"/>
      <c r="B62" s="189"/>
      <c r="C62" s="189"/>
      <c r="D62" s="190"/>
      <c r="E62" s="175">
        <f>E61+I61</f>
        <v>483</v>
      </c>
      <c r="F62" s="175"/>
      <c r="G62" s="175"/>
      <c r="H62" s="175"/>
      <c r="I62" s="175"/>
      <c r="J62" s="175"/>
      <c r="K62" s="175"/>
      <c r="L62" s="72">
        <f>H60+L60</f>
        <v>60</v>
      </c>
      <c r="M62" s="175">
        <f>M61+Q61</f>
        <v>834</v>
      </c>
      <c r="N62" s="175"/>
      <c r="O62" s="175"/>
      <c r="P62" s="175"/>
      <c r="Q62" s="175"/>
      <c r="R62" s="175"/>
      <c r="S62" s="175"/>
      <c r="T62" s="72">
        <f>P60+T60</f>
        <v>60</v>
      </c>
      <c r="U62" s="175">
        <f>U61+Y61</f>
        <v>846</v>
      </c>
      <c r="V62" s="175"/>
      <c r="W62" s="175"/>
      <c r="X62" s="175"/>
      <c r="Y62" s="175"/>
      <c r="Z62" s="175"/>
      <c r="AA62" s="175"/>
      <c r="AB62" s="73">
        <f>X60+AB60</f>
        <v>60</v>
      </c>
      <c r="AC62" s="195"/>
      <c r="AD62" s="196"/>
      <c r="AE62" s="196"/>
      <c r="AF62" s="196"/>
      <c r="AG62" s="233"/>
    </row>
    <row r="63" spans="1:33" s="14" customFormat="1" x14ac:dyDescent="0.2">
      <c r="A63" s="16"/>
      <c r="B63" s="17"/>
      <c r="C63" s="18"/>
      <c r="D63" s="18"/>
      <c r="E63" s="19"/>
      <c r="F63" s="19"/>
      <c r="G63" s="20"/>
      <c r="H63" s="19"/>
      <c r="I63" s="19"/>
      <c r="J63" s="19"/>
      <c r="K63" s="20"/>
      <c r="L63" s="21"/>
      <c r="M63" s="21"/>
      <c r="N63" s="22"/>
      <c r="O63" s="23"/>
      <c r="P63" s="24"/>
      <c r="Q63" s="24"/>
      <c r="R63" s="24"/>
      <c r="S63" s="25"/>
      <c r="T63" s="22"/>
      <c r="U63" s="22"/>
      <c r="V63" s="22"/>
      <c r="W63" s="23"/>
      <c r="X63" s="24"/>
      <c r="Y63" s="24"/>
      <c r="Z63" s="24"/>
      <c r="AA63" s="25"/>
      <c r="AB63" s="26"/>
      <c r="AC63" s="55"/>
      <c r="AD63" s="24"/>
      <c r="AE63" s="24"/>
      <c r="AF63" s="27"/>
      <c r="AG63" s="43"/>
    </row>
    <row r="64" spans="1:33" ht="12.75" customHeight="1" x14ac:dyDescent="0.2">
      <c r="B64" s="176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P64" s="4"/>
      <c r="T64" s="4"/>
      <c r="X64" s="4"/>
      <c r="AB64" s="4"/>
      <c r="AD64" s="4"/>
      <c r="AE64" s="4"/>
      <c r="AF64" s="133"/>
    </row>
    <row r="65" spans="8:28" x14ac:dyDescent="0.2">
      <c r="H65" s="132"/>
      <c r="L65" s="132"/>
      <c r="P65" s="132"/>
      <c r="T65" s="132"/>
      <c r="X65" s="132"/>
      <c r="AB65" s="132"/>
    </row>
    <row r="66" spans="8:28" x14ac:dyDescent="0.2">
      <c r="H66" s="132"/>
      <c r="L66" s="132"/>
      <c r="P66" s="132"/>
      <c r="T66" s="132"/>
      <c r="X66" s="132"/>
      <c r="AB66" s="132"/>
    </row>
  </sheetData>
  <mergeCells count="61">
    <mergeCell ref="P60:P61"/>
    <mergeCell ref="A1:AG1"/>
    <mergeCell ref="A2:AG2"/>
    <mergeCell ref="A3:AG3"/>
    <mergeCell ref="A4:AG4"/>
    <mergeCell ref="A5:AG5"/>
    <mergeCell ref="A6:AG6"/>
    <mergeCell ref="A7:AG7"/>
    <mergeCell ref="A11:AF11"/>
    <mergeCell ref="A12:AG12"/>
    <mergeCell ref="A8:AG8"/>
    <mergeCell ref="A9:AG9"/>
    <mergeCell ref="D13:D15"/>
    <mergeCell ref="E13:L13"/>
    <mergeCell ref="AG61:AG62"/>
    <mergeCell ref="B64:M64"/>
    <mergeCell ref="Y61:AA61"/>
    <mergeCell ref="E62:K62"/>
    <mergeCell ref="A39:AB39"/>
    <mergeCell ref="A50:AB50"/>
    <mergeCell ref="I61:K61"/>
    <mergeCell ref="M61:O61"/>
    <mergeCell ref="A58:AB58"/>
    <mergeCell ref="E61:G61"/>
    <mergeCell ref="Q61:S61"/>
    <mergeCell ref="U61:W61"/>
    <mergeCell ref="A60:D62"/>
    <mergeCell ref="H60:H61"/>
    <mergeCell ref="A45:AB45"/>
    <mergeCell ref="L60:L61"/>
    <mergeCell ref="C59:D59"/>
    <mergeCell ref="AC61:AF62"/>
    <mergeCell ref="T60:T61"/>
    <mergeCell ref="X60:X61"/>
    <mergeCell ref="AB60:AB61"/>
    <mergeCell ref="U14:W14"/>
    <mergeCell ref="AB14:AB15"/>
    <mergeCell ref="M62:S62"/>
    <mergeCell ref="AG13:AG15"/>
    <mergeCell ref="AD13:AF14"/>
    <mergeCell ref="AC13:AC15"/>
    <mergeCell ref="A32:AB32"/>
    <mergeCell ref="A16:AB16"/>
    <mergeCell ref="A26:AB26"/>
    <mergeCell ref="C13:C15"/>
    <mergeCell ref="M13:T13"/>
    <mergeCell ref="U13:AB13"/>
    <mergeCell ref="Y14:AA14"/>
    <mergeCell ref="A13:A15"/>
    <mergeCell ref="P14:P15"/>
    <mergeCell ref="T14:T15"/>
    <mergeCell ref="U62:AA62"/>
    <mergeCell ref="X14:X15"/>
    <mergeCell ref="Q14:S14"/>
    <mergeCell ref="B13:B15"/>
    <mergeCell ref="D27:D31"/>
    <mergeCell ref="E14:G14"/>
    <mergeCell ref="H14:H15"/>
    <mergeCell ref="I14:K14"/>
    <mergeCell ref="L14:L15"/>
    <mergeCell ref="M14:O14"/>
  </mergeCells>
  <phoneticPr fontId="1" type="noConversion"/>
  <printOptions horizontalCentered="1"/>
  <pageMargins left="0.59055118110236227" right="0.59055118110236227" top="0.39370078740157483" bottom="0.39370078740157483" header="0.35433070866141736" footer="0.35433070866141736"/>
  <pageSetup paperSize="9" scale="6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235CC8ABE8714699A6E7A38D44E8A3" ma:contentTypeVersion="3" ma:contentTypeDescription="Create a new document." ma:contentTypeScope="" ma:versionID="7d9633e0ad7928e0ecda92935c8596c1">
  <xsd:schema xmlns:xsd="http://www.w3.org/2001/XMLSchema" xmlns:xs="http://www.w3.org/2001/XMLSchema" xmlns:p="http://schemas.microsoft.com/office/2006/metadata/properties" xmlns:ns2="6b33d809-1955-4517-9db6-599e61d1c9b2" targetNamespace="http://schemas.microsoft.com/office/2006/metadata/properties" ma:root="true" ma:fieldsID="5896c577876564053a93b6c68574e0de" ns2:_="">
    <xsd:import namespace="6b33d809-1955-4517-9db6-599e61d1c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3d809-1955-4517-9db6-599e61d1c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950A44-71DB-428C-891B-0A42AEB689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0998CA-0C63-4F8E-93C5-0E45A9A30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33d809-1955-4517-9db6-599e61d1c9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417F7A-9EA8-47AD-976C-E26DD17D683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JA_naucz ST</vt:lpstr>
      <vt:lpstr>JA _tr ST</vt:lpstr>
      <vt:lpstr>'JA _tr ST'!Obszar_wydruku</vt:lpstr>
      <vt:lpstr>'JA_naucz ST'!Obszar_wydruku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Bogna Ferensztajn</dc:creator>
  <cp:keywords/>
  <dc:description/>
  <cp:lastModifiedBy>Monika Anna Kopeć</cp:lastModifiedBy>
  <cp:revision/>
  <dcterms:created xsi:type="dcterms:W3CDTF">2007-09-02T18:22:54Z</dcterms:created>
  <dcterms:modified xsi:type="dcterms:W3CDTF">2023-10-04T12:31:38Z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0x01010092235CC8ABE8714699A6E7A38D44E8A3</vt:lpwstr>
  </property>
</Properties>
</file>